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bertzeng/ALBERT ZENG/Analysis Projects/Crowdfunding Analysis/"/>
    </mc:Choice>
  </mc:AlternateContent>
  <xr:revisionPtr revIDLastSave="0" documentId="8_{5C4CAB8F-AF46-CD4F-97FB-7F3EB6365D48}" xr6:coauthVersionLast="47" xr6:coauthVersionMax="47" xr10:uidLastSave="{00000000-0000-0000-0000-000000000000}"/>
  <bookViews>
    <workbookView xWindow="8760" yWindow="520" windowWidth="16640" windowHeight="16160" activeTab="2" xr2:uid="{00000000-000D-0000-FFFF-FFFF00000000}"/>
  </bookViews>
  <sheets>
    <sheet name="Theater Outcomes by Launch Date" sheetId="11" r:id="rId1"/>
    <sheet name="kickstarter" sheetId="1" r:id="rId2"/>
    <sheet name="Outcomes Based on Goals" sheetId="12" r:id="rId3"/>
  </sheets>
  <definedNames>
    <definedName name="_xlnm._FilterDatabase" localSheetId="1" hidden="1">kickstarter!$A$1:$R$4115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D3" i="12"/>
  <c r="D4" i="12"/>
  <c r="D5" i="12"/>
  <c r="D6" i="12"/>
  <c r="E6" i="12" s="1"/>
  <c r="D7" i="12"/>
  <c r="E7" i="12" s="1"/>
  <c r="D8" i="12"/>
  <c r="E8" i="12" s="1"/>
  <c r="D9" i="12"/>
  <c r="D10" i="12"/>
  <c r="D11" i="12"/>
  <c r="D12" i="12"/>
  <c r="D13" i="12"/>
  <c r="E13" i="12" s="1"/>
  <c r="D2" i="12"/>
  <c r="C2" i="12"/>
  <c r="G9" i="12"/>
  <c r="G10" i="12"/>
  <c r="F5" i="12"/>
  <c r="E3" i="12"/>
  <c r="G3" i="12" s="1"/>
  <c r="E4" i="12"/>
  <c r="F4" i="12" s="1"/>
  <c r="E5" i="12"/>
  <c r="G5" i="12" s="1"/>
  <c r="E9" i="12"/>
  <c r="F9" i="12" s="1"/>
  <c r="E10" i="12"/>
  <c r="F10" i="12" s="1"/>
  <c r="E11" i="12"/>
  <c r="G11" i="12" s="1"/>
  <c r="E12" i="12"/>
  <c r="F12" i="12" s="1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C3" i="12"/>
  <c r="B3" i="12"/>
  <c r="B4" i="12"/>
  <c r="C13" i="12"/>
  <c r="B13" i="12"/>
  <c r="B2" i="1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8" i="12" l="1"/>
  <c r="F8" i="12"/>
  <c r="G7" i="12"/>
  <c r="F7" i="12"/>
  <c r="F6" i="12"/>
  <c r="G6" i="12"/>
  <c r="F13" i="12"/>
  <c r="G13" i="12"/>
  <c r="F11" i="12"/>
  <c r="F3" i="12"/>
  <c r="G12" i="12"/>
  <c r="G4" i="12"/>
  <c r="E2" i="12"/>
  <c r="F2" i="12" s="1"/>
  <c r="G2" i="12" l="1"/>
</calcChain>
</file>

<file path=xl/sharedStrings.xml><?xml version="1.0" encoding="utf-8"?>
<sst xmlns="http://schemas.openxmlformats.org/spreadsheetml/2006/main" count="32975" uniqueCount="8401">
  <si>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</si>
  <si>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</si>
  <si>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</si>
  <si>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</si>
  <si>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</si>
  <si>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</si>
  <si>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</si>
  <si>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</si>
  <si>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</si>
  <si>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</si>
  <si>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</si>
  <si>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</si>
  <si>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</si>
  <si>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</si>
  <si>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</si>
  <si>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</si>
  <si>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</si>
  <si>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</si>
  <si>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</si>
  <si>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</si>
  <si>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</si>
  <si>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</si>
  <si>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</si>
  <si>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</si>
  <si>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</si>
  <si>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</si>
  <si>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</si>
  <si>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</si>
  <si>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</si>
  <si>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</si>
  <si>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</si>
  <si>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</si>
  <si>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</si>
  <si>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</si>
  <si>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</si>
  <si>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</si>
  <si>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</si>
  <si>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</si>
  <si>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</si>
  <si>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</si>
  <si>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</si>
  <si>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</si>
  <si>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</si>
  <si>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</si>
  <si>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</si>
  <si>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</si>
  <si>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</si>
  <si>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</si>
  <si>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</si>
  <si>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</si>
  <si>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</si>
  <si>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</si>
  <si>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</si>
  <si>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</si>
  <si>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</si>
  <si>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</si>
  <si>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</si>
  <si>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</si>
  <si>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</si>
  <si>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</si>
  <si>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</si>
  <si>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</si>
  <si>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</si>
  <si>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</si>
  <si>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</si>
  <si>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</si>
  <si>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</si>
  <si>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</si>
  <si>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</si>
  <si>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</si>
  <si>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</si>
  <si>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</si>
  <si>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</si>
  <si>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</si>
  <si>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</si>
  <si>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</si>
  <si>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</si>
  <si>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</si>
  <si>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</si>
  <si>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</si>
  <si>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</si>
  <si>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</si>
  <si>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</si>
  <si>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</si>
  <si>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</si>
  <si>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</si>
  <si>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</si>
  <si>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</si>
  <si>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</si>
  <si>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</si>
  <si>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</si>
  <si>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</si>
  <si>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</si>
  <si>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</si>
  <si>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</si>
  <si>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</si>
  <si>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</si>
  <si>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</si>
  <si>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</si>
  <si>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</si>
  <si>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</si>
  <si>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</si>
  <si>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</si>
  <si>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</si>
  <si>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</si>
  <si>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</si>
  <si>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</si>
  <si>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</si>
  <si>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</si>
  <si>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</si>
  <si>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</si>
  <si>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</si>
  <si>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</si>
  <si>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</si>
  <si>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</si>
  <si>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</si>
  <si>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</si>
  <si>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</si>
  <si>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</si>
  <si>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</si>
  <si>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</si>
  <si>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</si>
  <si>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</si>
  <si>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</si>
  <si>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</si>
  <si>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</si>
  <si>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</si>
  <si>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</si>
  <si>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</si>
  <si>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</si>
  <si>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</si>
  <si>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</si>
  <si>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</si>
  <si>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</si>
  <si>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</si>
  <si>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</si>
  <si>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</si>
  <si>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</si>
  <si>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</si>
  <si>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</si>
  <si>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</si>
  <si>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</si>
  <si>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</si>
  <si>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</si>
  <si>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</si>
  <si>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</si>
  <si>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</si>
  <si>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</si>
  <si>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</si>
  <si>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</si>
  <si>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</si>
  <si>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</si>
  <si>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</si>
  <si>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</si>
  <si>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</si>
  <si>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</si>
  <si>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</si>
  <si>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</si>
  <si>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</si>
  <si>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</si>
  <si>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</si>
  <si>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</si>
  <si>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</si>
  <si>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</si>
  <si>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</si>
  <si>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</si>
  <si>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</si>
  <si>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</si>
  <si>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</si>
  <si>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</si>
  <si>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</si>
  <si>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</si>
  <si>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</si>
  <si>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</si>
  <si>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</si>
  <si>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</si>
  <si>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</si>
  <si>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</si>
  <si>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</si>
  <si>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</si>
  <si>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</si>
  <si>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</si>
  <si>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</si>
  <si>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</si>
  <si>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</si>
  <si>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</si>
  <si>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</si>
  <si>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</si>
  <si>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</si>
  <si>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</si>
  <si>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</si>
  <si>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</si>
  <si>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</si>
  <si>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</si>
  <si>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</si>
  <si>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</si>
  <si>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</si>
  <si>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</si>
  <si>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</si>
  <si>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</si>
  <si>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</si>
  <si>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</si>
  <si>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</si>
  <si>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</si>
  <si>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</si>
  <si>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</si>
  <si>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</si>
  <si>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</si>
  <si>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</si>
  <si>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</si>
  <si>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</si>
  <si>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</si>
  <si>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</si>
  <si>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</si>
  <si>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</si>
  <si>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</si>
  <si>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</si>
  <si>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</si>
  <si>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</si>
  <si>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</si>
  <si>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</si>
  <si>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</si>
  <si>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</si>
  <si>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</si>
  <si>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</si>
  <si>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</si>
  <si>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</si>
  <si>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</si>
  <si>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</si>
  <si>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</si>
  <si>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</si>
  <si>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</si>
  <si>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</si>
  <si>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</si>
  <si>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</si>
  <si>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</si>
  <si>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</si>
  <si>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</si>
  <si>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</si>
  <si>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</si>
  <si>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</si>
  <si>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</si>
  <si>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</si>
  <si>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</si>
  <si>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</si>
  <si>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</si>
  <si>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</si>
  <si>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</si>
  <si>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</si>
  <si>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</si>
  <si>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</si>
  <si>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</si>
  <si>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</si>
  <si>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</si>
  <si>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</si>
  <si>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</si>
  <si>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</si>
  <si>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</si>
  <si>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</si>
  <si>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</si>
  <si>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</si>
  <si>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</si>
  <si>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</si>
  <si>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</si>
  <si>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</si>
  <si>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</si>
  <si>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</si>
  <si>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</si>
  <si>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</si>
  <si>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</si>
  <si>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</si>
  <si>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</si>
  <si>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</si>
  <si>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</si>
  <si>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</si>
  <si>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</si>
  <si>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</si>
  <si>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</si>
  <si>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</si>
  <si>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</si>
  <si>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</si>
  <si>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</si>
  <si>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</si>
  <si>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</si>
  <si>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</si>
  <si>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</si>
  <si>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</si>
  <si>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</si>
  <si>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</si>
  <si>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</si>
  <si>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</si>
  <si>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</si>
  <si>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</si>
  <si>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</si>
  <si>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</si>
  <si>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</si>
  <si>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</si>
  <si>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</si>
  <si>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</si>
  <si>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</si>
  <si>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</si>
  <si>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</si>
  <si>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</si>
  <si>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</si>
  <si>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</si>
  <si>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</si>
  <si>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</si>
  <si>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</si>
  <si>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</si>
  <si>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</si>
  <si>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</si>
  <si>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</si>
  <si>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</si>
  <si>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</si>
  <si>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</si>
  <si>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</si>
  <si>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</si>
  <si>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</si>
  <si>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</si>
  <si>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</si>
  <si>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</si>
  <si>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</si>
  <si>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</si>
  <si>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</si>
  <si>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</si>
  <si>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</si>
  <si>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</si>
  <si>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</si>
  <si>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</si>
  <si>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</si>
  <si>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</si>
  <si>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</si>
  <si>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</si>
  <si>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</si>
  <si>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</si>
  <si>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</si>
  <si>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</si>
  <si>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</si>
  <si>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</si>
  <si>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</si>
  <si>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</si>
  <si>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</si>
  <si>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</si>
  <si>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</si>
  <si>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</si>
  <si>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</si>
  <si>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</si>
  <si>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</si>
  <si>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</si>
  <si>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</si>
  <si>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</si>
  <si>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</si>
  <si>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</si>
  <si>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</si>
  <si>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</si>
  <si>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</si>
  <si>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</si>
  <si>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</si>
  <si>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</si>
  <si>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</si>
  <si>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</si>
  <si>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</si>
  <si>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</si>
  <si>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</si>
  <si>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</si>
  <si>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</si>
  <si>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</si>
  <si>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</si>
  <si>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</si>
  <si>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</si>
  <si>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</si>
  <si>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</si>
  <si>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</si>
  <si>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</si>
  <si>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</si>
  <si>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</si>
  <si>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</si>
  <si>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</si>
  <si>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</si>
  <si>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</si>
  <si>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</si>
  <si>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</si>
  <si>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</si>
  <si>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</si>
  <si>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</si>
  <si>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</si>
  <si>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</si>
  <si>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</si>
  <si>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</si>
  <si>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</si>
  <si>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</si>
  <si>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</si>
  <si>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</si>
  <si>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</si>
  <si>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</si>
  <si>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</si>
  <si>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</si>
  <si>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</si>
  <si>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</si>
  <si>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</si>
  <si>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</si>
  <si>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</si>
  <si>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</si>
  <si>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</si>
  <si>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</si>
  <si>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</si>
  <si>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</si>
  <si>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</si>
  <si>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</si>
  <si>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</si>
  <si>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</si>
  <si>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</si>
  <si>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</si>
  <si>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</si>
  <si>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</si>
  <si>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</si>
  <si>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</si>
  <si>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</si>
  <si>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</si>
  <si>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</si>
  <si>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</si>
  <si>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</si>
  <si>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</si>
  <si>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</si>
  <si>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</si>
  <si>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</si>
  <si>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</si>
  <si>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</si>
  <si>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</si>
  <si>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</si>
  <si>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</si>
  <si>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</si>
  <si>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</si>
  <si>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</si>
  <si>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</si>
  <si>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</si>
  <si>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</si>
  <si>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</si>
  <si>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</si>
  <si>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</si>
  <si>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</si>
  <si>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</si>
  <si>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</si>
  <si>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</si>
  <si>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</si>
  <si>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</si>
  <si>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</si>
  <si>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</si>
  <si>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</si>
  <si>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</si>
  <si>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</si>
  <si>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</si>
  <si>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</si>
  <si>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</si>
  <si>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</si>
  <si>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</si>
  <si>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</si>
  <si>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</si>
  <si>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</si>
  <si>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</si>
  <si>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</si>
  <si>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</si>
  <si>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</si>
  <si>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</si>
  <si>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</si>
  <si>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</si>
  <si>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</si>
  <si>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</si>
  <si>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</si>
  <si>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</si>
  <si>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</si>
  <si>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</si>
  <si>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</si>
  <si>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</si>
  <si>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</si>
  <si>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</si>
  <si>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</si>
  <si>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</si>
  <si>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</si>
  <si>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</si>
  <si>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</si>
  <si>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</si>
  <si>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</si>
  <si>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</si>
  <si>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</si>
  <si>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</si>
  <si>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</si>
  <si>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</si>
  <si>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</si>
  <si>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</si>
  <si>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</si>
  <si>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</si>
  <si>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</si>
  <si>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</si>
  <si>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</si>
  <si>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</si>
  <si>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</si>
  <si>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</si>
  <si>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</si>
  <si>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</si>
  <si>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</si>
  <si>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</si>
  <si>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</si>
  <si>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</si>
  <si>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</si>
  <si>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</si>
  <si>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</si>
  <si>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</si>
  <si>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</si>
  <si>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</si>
  <si>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</si>
  <si>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</si>
  <si>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</si>
  <si>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</si>
  <si>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</si>
  <si>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</si>
  <si>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</si>
  <si>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</si>
  <si>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</si>
  <si>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</si>
  <si>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</si>
  <si>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</si>
  <si>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</si>
  <si>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</si>
  <si>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</si>
  <si>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</si>
  <si>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</si>
  <si>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</si>
  <si>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</si>
  <si>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</si>
  <si>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</si>
  <si>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</si>
  <si>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</si>
  <si>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</si>
  <si>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</si>
  <si>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</si>
  <si>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</si>
  <si>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</si>
  <si>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</si>
  <si>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</si>
  <si>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</si>
  <si>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</si>
  <si>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</si>
  <si>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</si>
  <si>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</si>
  <si>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</si>
  <si>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</si>
  <si>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</si>
  <si>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</si>
  <si>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</si>
  <si>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</si>
  <si>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</si>
  <si>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</si>
  <si>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</si>
  <si>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</si>
  <si>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</si>
  <si>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</si>
  <si>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</si>
  <si>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</si>
  <si>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</si>
  <si>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</si>
  <si>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</si>
  <si>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</si>
  <si>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</si>
  <si>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</si>
  <si>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</si>
  <si>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</si>
  <si>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</si>
  <si>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</si>
  <si>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</si>
  <si>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</si>
  <si>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</si>
  <si>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</si>
  <si>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</si>
  <si>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</si>
  <si>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</si>
  <si>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</si>
  <si>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</si>
  <si>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</si>
  <si>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</si>
  <si>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</si>
  <si>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</si>
  <si>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</si>
  <si>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</si>
  <si>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</si>
  <si>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</si>
  <si>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</si>
  <si>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</si>
  <si>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</si>
  <si>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</si>
  <si>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</si>
  <si>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</si>
  <si>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</si>
  <si>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</si>
  <si>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</si>
  <si>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</si>
  <si>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</si>
  <si>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</si>
  <si>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</si>
  <si>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</si>
  <si>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</si>
  <si>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</si>
  <si>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</si>
  <si>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</si>
  <si>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</si>
  <si>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</si>
  <si>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</si>
  <si>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</si>
  <si>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</si>
  <si>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</si>
  <si>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</si>
  <si>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</si>
  <si>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</si>
  <si>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</si>
  <si>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</si>
  <si>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</si>
  <si>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</si>
  <si>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</si>
  <si>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</si>
  <si>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</si>
  <si>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</si>
  <si>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</si>
  <si>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</si>
  <si>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</si>
  <si>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</si>
  <si>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</si>
  <si>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</si>
  <si>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</si>
  <si>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</si>
  <si>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</si>
  <si>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</si>
  <si>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</si>
  <si>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</si>
  <si>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</si>
  <si>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</si>
  <si>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</si>
  <si>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</si>
  <si>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</si>
  <si>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</si>
  <si>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</si>
  <si>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</si>
  <si>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</si>
  <si>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</si>
  <si>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</si>
  <si>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</si>
  <si>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</si>
  <si>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</si>
  <si>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</si>
  <si>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</si>
  <si>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</si>
  <si>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</si>
  <si>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</si>
  <si>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</si>
  <si>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</si>
  <si>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</si>
  <si>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</si>
  <si>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</si>
  <si>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</si>
  <si>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</si>
  <si>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</si>
  <si>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</si>
  <si>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</si>
  <si>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</si>
  <si>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</si>
  <si>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</si>
  <si>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</si>
  <si>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</si>
  <si>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</si>
  <si>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</si>
  <si>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</si>
  <si>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</si>
  <si>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</si>
  <si>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</si>
  <si>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</si>
  <si>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</si>
  <si>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</si>
  <si>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</si>
  <si>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</si>
  <si>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</si>
  <si>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</si>
  <si>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</si>
  <si>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</si>
  <si>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</si>
  <si>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</si>
  <si>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</si>
  <si>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</si>
  <si>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</si>
  <si>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</si>
  <si>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</si>
  <si>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</si>
  <si>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</si>
  <si>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</si>
  <si>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</si>
  <si>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</si>
  <si>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</si>
  <si>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</si>
  <si>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</si>
  <si>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</si>
  <si>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</si>
  <si>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</si>
  <si>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</si>
  <si>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</si>
  <si>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</si>
  <si>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</si>
  <si>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</si>
  <si>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</si>
  <si>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</si>
  <si>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</si>
  <si>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</si>
  <si>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</si>
  <si>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</si>
  <si>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</si>
  <si>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</si>
  <si>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</si>
  <si>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</si>
  <si>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</si>
  <si>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</si>
  <si>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</si>
  <si>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</si>
  <si>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</si>
  <si>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</si>
  <si>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</si>
  <si>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</si>
  <si>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</si>
  <si>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</si>
  <si>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</si>
  <si>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</si>
  <si>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</si>
  <si>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</si>
  <si>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</si>
  <si>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</si>
  <si>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</si>
  <si>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</si>
  <si>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</si>
  <si>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</si>
  <si>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</si>
  <si>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</si>
  <si>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</si>
  <si>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</si>
  <si>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</si>
  <si>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</si>
  <si>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</si>
  <si>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</si>
  <si>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</si>
  <si>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</si>
  <si>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</si>
  <si>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</si>
  <si>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</si>
  <si>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</si>
  <si>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</si>
  <si>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</si>
  <si>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</si>
  <si>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</si>
  <si>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</si>
  <si>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</si>
  <si>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</si>
  <si>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</si>
  <si>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</si>
  <si>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</si>
  <si>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</si>
  <si>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</si>
  <si>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</si>
  <si>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</si>
  <si>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</si>
  <si>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</si>
  <si>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</si>
  <si>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</si>
  <si>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</si>
  <si>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</si>
  <si>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</si>
  <si>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</si>
  <si>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</si>
  <si>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</si>
  <si>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</si>
  <si>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</si>
  <si>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</si>
  <si>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</si>
  <si>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</si>
  <si>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</si>
  <si>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</si>
  <si>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</si>
  <si>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</si>
  <si>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</si>
  <si>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</si>
  <si>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</si>
  <si>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</si>
  <si>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</si>
  <si>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</si>
  <si>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</si>
  <si>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</si>
  <si>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</si>
  <si>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</si>
  <si>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</si>
  <si>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</si>
  <si>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</si>
  <si>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</si>
  <si>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</si>
  <si>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</si>
  <si>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</si>
  <si>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</si>
  <si>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</si>
  <si>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</si>
  <si>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</si>
  <si>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</si>
  <si>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</si>
  <si>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</si>
  <si>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</si>
  <si>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</si>
  <si>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</si>
  <si>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</si>
  <si>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</si>
  <si>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</si>
  <si>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</si>
  <si>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</si>
  <si>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</si>
  <si>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</si>
  <si>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</si>
  <si>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</si>
  <si>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</si>
  <si>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</si>
  <si>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</si>
  <si>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</si>
  <si>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</si>
  <si>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</si>
  <si>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</si>
  <si>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</si>
  <si>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</si>
  <si>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</si>
  <si>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</si>
  <si>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</si>
  <si>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</si>
  <si>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</si>
  <si>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</si>
  <si>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</si>
  <si>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</si>
  <si>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</si>
  <si>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</si>
  <si>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</si>
  <si>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</si>
  <si>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</si>
  <si>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</si>
  <si>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</si>
  <si>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</si>
  <si>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</si>
  <si>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</si>
  <si>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</si>
  <si>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</si>
  <si>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</si>
  <si>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</si>
  <si>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</si>
  <si>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</si>
  <si>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</si>
  <si>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</si>
  <si>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</si>
  <si>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</si>
  <si>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</si>
  <si>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</si>
  <si>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</si>
  <si>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</si>
  <si>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</si>
  <si>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</si>
  <si>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</si>
  <si>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</si>
  <si>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</si>
  <si>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</si>
  <si>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</si>
  <si>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</si>
  <si>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</si>
  <si>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</si>
  <si>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</si>
  <si>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</si>
  <si>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</si>
  <si>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</si>
  <si>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</si>
  <si>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</si>
  <si>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</si>
  <si>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</si>
  <si>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</si>
  <si>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</si>
  <si>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</si>
  <si>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</si>
  <si>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</si>
  <si>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</si>
  <si>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</si>
  <si>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</si>
  <si>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</si>
  <si>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</si>
  <si>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</si>
  <si>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</si>
  <si>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</si>
  <si>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</si>
  <si>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</si>
  <si>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</si>
  <si>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</si>
  <si>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</si>
  <si>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</si>
  <si>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</si>
  <si>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</si>
  <si>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</si>
  <si>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</si>
  <si>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</si>
  <si>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</si>
  <si>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</si>
  <si>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</si>
  <si>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</si>
  <si>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</si>
  <si>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</si>
  <si>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</si>
  <si>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</si>
  <si>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</si>
  <si>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</si>
  <si>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</si>
  <si>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</si>
  <si>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</si>
  <si>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</si>
  <si>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</si>
  <si>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</si>
  <si>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</si>
  <si>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</si>
  <si>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</si>
  <si>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</si>
  <si>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</si>
  <si>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</si>
  <si>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</si>
  <si>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</si>
  <si>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</si>
  <si>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</si>
  <si>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</si>
  <si>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</si>
  <si>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</si>
  <si>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</si>
  <si>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</si>
  <si>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</si>
  <si>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</si>
  <si>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</si>
  <si>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</si>
  <si>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</si>
  <si>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</si>
  <si>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</si>
  <si>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</si>
  <si>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</si>
  <si>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</si>
  <si>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</si>
  <si>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</si>
  <si>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</si>
  <si>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</si>
  <si>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</si>
  <si>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</si>
  <si>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</si>
  <si>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</si>
  <si>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</si>
  <si>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</si>
  <si>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</si>
  <si>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</si>
  <si>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</si>
  <si>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</si>
  <si>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</si>
  <si>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</si>
  <si>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</si>
  <si>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</si>
  <si>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</si>
  <si>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</si>
  <si>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</si>
  <si>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</si>
  <si>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</si>
  <si>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</si>
  <si>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</si>
  <si>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</si>
  <si>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</si>
  <si>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</si>
  <si>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</si>
  <si>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</si>
  <si>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</si>
  <si>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</si>
  <si>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</si>
  <si>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</si>
  <si>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</si>
  <si>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</si>
  <si>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</si>
  <si>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</si>
  <si>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</si>
  <si>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</si>
  <si>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</si>
  <si>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</si>
  <si>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</si>
  <si>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</si>
  <si>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</si>
  <si>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</si>
  <si>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</si>
  <si>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</si>
  <si>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</si>
  <si>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</si>
  <si>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</si>
  <si>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</si>
  <si>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</si>
  <si>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</si>
  <si>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</si>
  <si>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</si>
  <si>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</si>
  <si>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</si>
  <si>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</si>
  <si>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</si>
  <si>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</si>
  <si>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</si>
  <si>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</si>
  <si>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</si>
  <si>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</si>
  <si>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</si>
  <si>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</si>
  <si>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</si>
  <si>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</si>
  <si>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</si>
  <si>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</si>
  <si>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</si>
  <si>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</si>
  <si>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</si>
  <si>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</si>
  <si>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</si>
  <si>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</si>
  <si>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</si>
  <si>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</si>
  <si>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</si>
  <si>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</si>
  <si>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</si>
  <si>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</si>
  <si>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</si>
  <si>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</si>
  <si>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</si>
  <si>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</si>
  <si>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</si>
  <si>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</si>
  <si>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</si>
  <si>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</si>
  <si>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</si>
  <si>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</si>
  <si>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</si>
  <si>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</si>
  <si>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</si>
  <si>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</si>
  <si>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</si>
  <si>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</si>
  <si>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</si>
  <si>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</si>
  <si>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</si>
  <si>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</si>
  <si>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</si>
  <si>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</si>
  <si>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</si>
  <si>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</si>
  <si>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</si>
  <si>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</si>
  <si>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</si>
  <si>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</si>
  <si>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</si>
  <si>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</si>
  <si>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</si>
  <si>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</si>
  <si>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</si>
  <si>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</si>
  <si>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</si>
  <si>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</si>
  <si>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</si>
  <si>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</si>
  <si>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</si>
  <si>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</si>
  <si>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</si>
  <si>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</si>
  <si>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</si>
  <si>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</si>
  <si>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</si>
  <si>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</si>
  <si>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</si>
  <si>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</si>
  <si>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</si>
  <si>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</si>
  <si>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</si>
  <si>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</si>
  <si>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</si>
  <si>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</si>
  <si>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</si>
  <si>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</si>
  <si>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</si>
  <si>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</si>
  <si>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</si>
  <si>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</si>
  <si>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</si>
  <si>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</si>
  <si>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</si>
  <si>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</si>
  <si>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</si>
  <si>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</si>
  <si>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</si>
  <si>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</si>
  <si>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</si>
  <si>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</si>
  <si>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</si>
  <si>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</si>
  <si>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</si>
  <si>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</si>
  <si>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</si>
  <si>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</si>
  <si>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</si>
  <si>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</si>
  <si>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</si>
  <si>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</si>
  <si>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</si>
  <si>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</si>
  <si>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</si>
  <si>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</si>
  <si>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</si>
  <si>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</si>
  <si>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</si>
  <si>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</si>
  <si>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</si>
  <si>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</si>
  <si>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</si>
  <si>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</si>
  <si>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</si>
  <si>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</si>
  <si>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</si>
  <si>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</si>
  <si>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</si>
  <si>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</si>
  <si>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</si>
  <si>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</si>
  <si>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</si>
  <si>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</si>
  <si>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</si>
  <si>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</si>
  <si>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</si>
  <si>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</si>
  <si>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</si>
  <si>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</si>
  <si>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</si>
  <si>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</si>
  <si>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</si>
  <si>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</si>
  <si>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</si>
  <si>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</si>
  <si>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</si>
  <si>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</si>
  <si>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</si>
  <si>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</si>
  <si>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</si>
  <si>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</si>
  <si>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</si>
  <si>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</si>
  <si>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</si>
  <si>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</si>
  <si>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</si>
  <si>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</si>
  <si>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</si>
  <si>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</si>
  <si>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</si>
  <si>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</si>
  <si>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</si>
  <si>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</si>
  <si>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</si>
  <si>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</si>
  <si>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</si>
  <si>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</si>
  <si>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</si>
  <si>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</si>
  <si>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</si>
  <si>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</si>
  <si>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</si>
  <si>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</si>
  <si>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</si>
  <si>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</si>
  <si>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</si>
  <si>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</si>
  <si>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</si>
  <si>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</si>
  <si>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</si>
  <si>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</si>
  <si>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</si>
  <si>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</si>
  <si>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</si>
  <si>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</si>
  <si>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</si>
  <si>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</si>
  <si>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</si>
  <si>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</si>
  <si>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</si>
  <si>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</si>
  <si>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</si>
  <si>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</si>
  <si>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</si>
  <si>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</si>
  <si>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</si>
  <si>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</si>
  <si>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</si>
  <si>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</si>
  <si>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</si>
  <si>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</si>
  <si>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</si>
  <si>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</si>
  <si>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</si>
  <si>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</si>
  <si>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</si>
  <si>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</si>
  <si>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</si>
  <si>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</si>
  <si>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</si>
  <si>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</si>
  <si>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</si>
  <si>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</si>
  <si>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</si>
  <si>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</si>
  <si>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</si>
  <si>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</si>
  <si>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</si>
  <si>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</si>
  <si>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</si>
  <si>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</si>
  <si>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</si>
  <si>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</si>
  <si>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</si>
  <si>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</si>
  <si>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</si>
  <si>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</si>
  <si>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</si>
  <si>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</si>
  <si>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</si>
  <si>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</si>
  <si>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</si>
  <si>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</si>
  <si>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</si>
  <si>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</si>
  <si>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</si>
  <si>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</si>
  <si>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</si>
  <si>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</si>
  <si>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</si>
  <si>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</si>
  <si>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</si>
  <si>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</si>
  <si>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</si>
  <si>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</si>
  <si>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</si>
  <si>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</si>
  <si>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</si>
  <si>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</si>
  <si>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</si>
  <si>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</si>
  <si>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</si>
  <si>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</si>
  <si>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</si>
  <si>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</si>
  <si>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</si>
  <si>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</si>
  <si>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</si>
  <si>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</si>
  <si>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</si>
  <si>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</si>
  <si>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</si>
  <si>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</si>
  <si>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</si>
  <si>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</si>
  <si>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</si>
  <si>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</si>
  <si>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</si>
  <si>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</si>
  <si>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</si>
  <si>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</si>
  <si>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</si>
  <si>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</si>
  <si>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</si>
  <si>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</si>
  <si>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</si>
  <si>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</si>
  <si>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</si>
  <si>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</si>
  <si>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</si>
  <si>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</si>
  <si>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</si>
  <si>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</si>
  <si>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</si>
  <si>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</si>
  <si>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</si>
  <si>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</si>
  <si>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</si>
  <si>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</si>
  <si>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</si>
  <si>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</si>
  <si>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</si>
  <si>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</si>
  <si>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</si>
  <si>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</si>
  <si>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</si>
  <si>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</si>
  <si>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</si>
  <si>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</si>
  <si>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</si>
  <si>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</si>
  <si>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</si>
  <si>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</si>
  <si>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</si>
  <si>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</si>
  <si>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</si>
  <si>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</si>
  <si>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</si>
  <si>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</si>
  <si>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</si>
  <si>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</si>
  <si>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</si>
  <si>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</si>
  <si>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</si>
  <si>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</si>
  <si>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</si>
  <si>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</si>
  <si>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</si>
  <si>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</si>
  <si>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</si>
  <si>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</si>
  <si>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</si>
  <si>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</si>
  <si>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</si>
  <si>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</si>
  <si>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</si>
  <si>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</si>
  <si>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</si>
  <si>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</si>
  <si>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</si>
  <si>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</si>
  <si>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</si>
  <si>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</si>
  <si>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</si>
  <si>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</si>
  <si>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</si>
  <si>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</si>
  <si>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</si>
  <si>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</si>
  <si>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</si>
  <si>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</si>
  <si>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</si>
  <si>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</si>
  <si>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</si>
  <si>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</si>
  <si>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</si>
  <si>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</si>
  <si>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</si>
  <si>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</si>
  <si>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</si>
  <si>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</si>
  <si>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</si>
  <si>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</si>
  <si>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</si>
  <si>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</si>
  <si>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</si>
  <si>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</si>
  <si>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</si>
  <si>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</si>
  <si>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</si>
  <si>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</si>
  <si>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</si>
  <si>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</si>
  <si>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</si>
  <si>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</si>
  <si>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</si>
  <si>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</si>
  <si>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</si>
  <si>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</si>
  <si>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</si>
  <si>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</si>
  <si>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</si>
  <si>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</si>
  <si>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</si>
  <si>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</si>
  <si>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</si>
  <si>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</si>
  <si>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</si>
  <si>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</si>
  <si>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</si>
  <si>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</si>
  <si>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</si>
  <si>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</si>
  <si>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</si>
  <si>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</si>
  <si>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</si>
  <si>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</si>
  <si>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</si>
  <si>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</si>
  <si>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</si>
  <si>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</si>
  <si>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</si>
  <si>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</si>
  <si>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</si>
  <si>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</si>
  <si>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</si>
  <si>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</si>
  <si>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</si>
  <si>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</si>
  <si>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</si>
  <si>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</si>
  <si>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</si>
  <si>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</si>
  <si>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</si>
  <si>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</si>
  <si>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</si>
  <si>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</si>
  <si>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</si>
  <si>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</si>
  <si>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</si>
  <si>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</si>
  <si>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</si>
  <si>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</si>
  <si>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</si>
  <si>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</si>
  <si>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</si>
  <si>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</si>
  <si>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</si>
  <si>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</si>
  <si>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</si>
  <si>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</si>
  <si>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</si>
  <si>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</si>
  <si>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</si>
  <si>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</si>
  <si>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</si>
  <si>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</si>
  <si>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</si>
  <si>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</si>
  <si>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</si>
  <si>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</si>
  <si>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</si>
  <si>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</si>
  <si>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</si>
  <si>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</si>
  <si>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</si>
  <si>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</si>
  <si>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</si>
  <si>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</si>
  <si>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</si>
  <si>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</si>
  <si>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</si>
  <si>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</si>
  <si>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</si>
  <si>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</si>
  <si>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</si>
  <si>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</si>
  <si>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</si>
  <si>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</si>
  <si>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</si>
  <si>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</si>
  <si>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</si>
  <si>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</si>
  <si>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</si>
  <si>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</si>
  <si>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</si>
  <si>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</si>
  <si>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</si>
  <si>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</si>
  <si>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</si>
  <si>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</si>
  <si>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</si>
  <si>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</si>
  <si>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</si>
  <si>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</si>
  <si>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</si>
  <si>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</si>
  <si>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</si>
  <si>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</si>
  <si>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</si>
  <si>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</si>
  <si>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</si>
  <si>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</si>
  <si>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</si>
  <si>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</si>
  <si>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</si>
  <si>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</si>
  <si>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</si>
  <si>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</si>
  <si>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</si>
  <si>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</si>
  <si>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</si>
  <si>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</si>
  <si>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</si>
  <si>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</si>
  <si>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</si>
  <si>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</si>
  <si>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</si>
  <si>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</si>
  <si>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</si>
  <si>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</si>
  <si>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</si>
  <si>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</si>
  <si>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</si>
  <si>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</si>
  <si>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</si>
  <si>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</si>
  <si>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</si>
  <si>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</si>
  <si>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</si>
  <si>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</si>
  <si>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</si>
  <si>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</si>
  <si>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</si>
  <si>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</si>
  <si>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</si>
  <si>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</si>
  <si>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</si>
  <si>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</si>
  <si>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</si>
  <si>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</si>
  <si>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</si>
  <si>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</si>
  <si>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</si>
  <si>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</si>
  <si>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</si>
  <si>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</si>
  <si>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</si>
  <si>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</si>
  <si>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</si>
  <si>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</si>
  <si>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</si>
  <si>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</si>
  <si>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</si>
  <si>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</si>
  <si>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</si>
  <si>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</si>
  <si>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</si>
  <si>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</si>
  <si>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</si>
  <si>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</si>
  <si>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</si>
  <si>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</si>
  <si>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</si>
  <si>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</si>
  <si>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</si>
  <si>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</si>
  <si>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</si>
  <si>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</si>
  <si>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</si>
  <si>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</si>
  <si>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</si>
  <si>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</si>
  <si>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</si>
  <si>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</si>
  <si>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</si>
  <si>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</si>
  <si>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</si>
  <si>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</si>
  <si>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</si>
  <si>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</si>
  <si>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</si>
  <si>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</si>
  <si>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</si>
  <si>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</si>
  <si>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</si>
  <si>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</si>
  <si>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</si>
  <si>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</si>
  <si>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</si>
  <si>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</si>
  <si>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</si>
  <si>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</si>
  <si>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</si>
  <si>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</si>
  <si>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</si>
  <si>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</si>
  <si>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</si>
  <si>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</si>
  <si>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</si>
  <si>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</si>
  <si>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</si>
  <si>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</si>
  <si>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</si>
  <si>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</si>
  <si>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</si>
  <si>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</si>
  <si>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</si>
  <si>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</si>
  <si>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</si>
  <si>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</si>
  <si>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</si>
  <si>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</si>
  <si>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</si>
  <si>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</si>
  <si>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</si>
  <si>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</si>
  <si>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</si>
  <si>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</si>
  <si>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</si>
  <si>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</si>
  <si>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</si>
  <si>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</si>
  <si>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</si>
  <si>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</si>
  <si>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</si>
  <si>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</si>
  <si>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</si>
  <si>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</si>
  <si>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</si>
  <si>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</si>
  <si>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</si>
  <si>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</si>
  <si>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</si>
  <si>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</si>
  <si>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</si>
  <si>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</si>
  <si>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</si>
  <si>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</si>
  <si>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</si>
  <si>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</si>
  <si>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</si>
  <si>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</si>
  <si>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</si>
  <si>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</si>
  <si>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</si>
  <si>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</si>
  <si>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</si>
  <si>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</si>
  <si>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</si>
  <si>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</si>
  <si>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</si>
  <si>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</si>
  <si>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</si>
  <si>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</si>
  <si>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</si>
  <si>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</si>
  <si>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</si>
  <si>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</si>
  <si>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</si>
  <si>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</si>
  <si>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</si>
  <si>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</si>
  <si>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</si>
  <si>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</si>
  <si>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</si>
  <si>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</si>
  <si>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</si>
  <si>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</si>
  <si>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</si>
  <si>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</si>
  <si>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</si>
  <si>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</si>
  <si>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</si>
  <si>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</si>
  <si>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</si>
  <si>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</si>
  <si>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</si>
  <si>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</si>
  <si>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</si>
  <si>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</si>
  <si>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</si>
  <si>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</si>
  <si>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</si>
  <si>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</si>
  <si>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</si>
  <si>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</si>
  <si>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</si>
  <si>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</si>
  <si>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</si>
  <si>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</si>
  <si>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</si>
  <si>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</si>
  <si>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</si>
  <si>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</si>
  <si>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</si>
  <si>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</si>
  <si>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</si>
  <si>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</si>
  <si>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</si>
  <si>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</si>
  <si>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</si>
  <si>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</si>
  <si>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</si>
  <si>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</si>
  <si>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</si>
  <si>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</si>
  <si>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</si>
  <si>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</si>
  <si>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</si>
  <si>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</si>
  <si>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</si>
  <si>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</si>
  <si>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</si>
  <si>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</si>
  <si>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</si>
  <si>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</si>
  <si>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</si>
  <si>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</si>
  <si>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</si>
  <si>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</si>
  <si>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</si>
  <si>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</si>
  <si>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</si>
  <si>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</si>
  <si>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</si>
  <si>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</si>
  <si>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</si>
  <si>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</si>
  <si>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</si>
  <si>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</si>
  <si>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</si>
  <si>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</si>
  <si>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</si>
  <si>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</si>
  <si>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</si>
  <si>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</si>
  <si>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</si>
  <si>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</si>
  <si>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</si>
  <si>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</si>
  <si>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</si>
  <si>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</si>
  <si>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</si>
  <si>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</si>
  <si>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</si>
  <si>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</si>
  <si>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</si>
  <si>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</si>
  <si>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</si>
  <si>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</si>
  <si>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</si>
  <si>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</si>
  <si>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</si>
  <si>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</si>
  <si>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</si>
  <si>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</si>
  <si>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</si>
  <si>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</si>
  <si>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</si>
  <si>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</si>
  <si>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</si>
  <si>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</si>
  <si>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</si>
  <si>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</si>
  <si>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</si>
  <si>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</si>
  <si>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</si>
  <si>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</si>
  <si>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</si>
  <si>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</si>
  <si>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</si>
  <si>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</si>
  <si>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</si>
  <si>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</si>
  <si>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</si>
  <si>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</si>
  <si>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</si>
  <si>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</si>
  <si>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</si>
  <si>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</si>
  <si>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</si>
  <si>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</si>
  <si>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</si>
  <si>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</si>
  <si>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</si>
  <si>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</si>
  <si>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</si>
  <si>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</si>
  <si>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</si>
  <si>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</si>
  <si>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</si>
  <si>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</si>
  <si>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</si>
  <si>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</si>
  <si>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</si>
  <si>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</si>
  <si>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</si>
  <si>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</si>
  <si>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</si>
  <si>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</si>
  <si>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</si>
  <si>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</si>
  <si>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</si>
  <si>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</si>
  <si>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</si>
  <si>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</si>
  <si>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</si>
  <si>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</si>
  <si>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</si>
  <si>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</si>
  <si>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</si>
  <si>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</si>
  <si>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</si>
  <si>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</si>
  <si>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</si>
  <si>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</si>
  <si>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</si>
  <si>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</si>
  <si>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</si>
  <si>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</si>
  <si>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</si>
  <si>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</si>
  <si>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</si>
  <si>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</si>
  <si>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</si>
  <si>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</si>
  <si>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</si>
  <si>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</si>
  <si>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</si>
  <si>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</si>
  <si>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</si>
  <si>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</si>
  <si>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</si>
  <si>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</si>
  <si>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</si>
  <si>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</si>
  <si>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</si>
  <si>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</si>
  <si>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</si>
  <si>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</si>
  <si>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</si>
  <si>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</si>
  <si>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</si>
  <si>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</si>
  <si>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</si>
  <si>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</si>
  <si>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</si>
  <si>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</si>
  <si>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</si>
  <si>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</si>
  <si>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</si>
  <si>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</si>
  <si>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</si>
  <si>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</si>
  <si>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</si>
  <si>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</si>
  <si>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</si>
  <si>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</si>
  <si>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</si>
  <si>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</si>
  <si>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</si>
  <si>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</si>
  <si>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</si>
  <si>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</si>
  <si>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</si>
  <si>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</si>
  <si>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</si>
  <si>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</si>
  <si>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</si>
  <si>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</si>
  <si>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</si>
  <si>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</si>
  <si>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</si>
  <si>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</si>
  <si>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</si>
  <si>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</si>
  <si>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</si>
  <si>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</si>
  <si>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</si>
  <si>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</si>
  <si>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</si>
  <si>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</si>
  <si>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</si>
  <si>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</si>
  <si>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</si>
  <si>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</si>
  <si>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</si>
  <si>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</si>
  <si>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</si>
  <si>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</si>
  <si>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</si>
  <si>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</si>
  <si>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</si>
  <si>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</si>
  <si>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</si>
  <si>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</si>
  <si>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</si>
  <si>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</si>
  <si>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</si>
  <si>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</si>
  <si>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</si>
  <si>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</si>
  <si>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</si>
  <si>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</si>
  <si>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</si>
  <si>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</si>
  <si>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</si>
  <si>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</si>
  <si>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</si>
  <si>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</si>
  <si>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</si>
  <si>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</si>
  <si>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</si>
  <si>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</si>
  <si>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</si>
  <si>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</si>
  <si>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</si>
  <si>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</si>
  <si>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</si>
  <si>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</si>
  <si>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</si>
  <si>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</si>
  <si>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</si>
  <si>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</si>
  <si>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</si>
  <si>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</si>
  <si>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</si>
  <si>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</si>
  <si>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</si>
  <si>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</si>
  <si>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</si>
  <si>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</si>
  <si>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</si>
  <si>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</si>
  <si>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</si>
  <si>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</si>
  <si>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</si>
  <si>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</si>
  <si>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</si>
  <si>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</si>
  <si>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</si>
  <si>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</si>
  <si>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</si>
  <si>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</si>
  <si>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</si>
  <si>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</si>
  <si>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</si>
  <si>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</si>
  <si>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</si>
  <si>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</si>
  <si>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</si>
  <si>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</si>
  <si>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</si>
  <si>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</si>
  <si>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</si>
  <si>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</si>
  <si>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</si>
  <si>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</si>
  <si>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</si>
  <si>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</si>
  <si>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</si>
  <si>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</si>
  <si>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</si>
  <si>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</si>
  <si>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</si>
  <si>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</si>
  <si>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</si>
  <si>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</si>
  <si>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</si>
  <si>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</si>
  <si>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</si>
  <si>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</si>
  <si>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</si>
  <si>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</si>
  <si>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</si>
  <si>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</si>
  <si>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</si>
  <si>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</si>
  <si>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</si>
  <si>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</si>
  <si>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</si>
  <si>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</si>
  <si>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</si>
  <si>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</si>
  <si>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</si>
  <si>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</si>
  <si>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</si>
  <si>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</si>
  <si>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</si>
  <si>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</si>
  <si>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</si>
  <si>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</si>
  <si>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</si>
  <si>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</si>
  <si>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</si>
  <si>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</si>
  <si>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</si>
  <si>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</si>
  <si>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</si>
  <si>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</si>
  <si>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</si>
  <si>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</si>
  <si>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</si>
  <si>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</si>
  <si>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</si>
  <si>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</si>
  <si>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</si>
  <si>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</si>
  <si>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</si>
  <si>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</si>
  <si>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</si>
  <si>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</si>
  <si>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</si>
  <si>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</si>
  <si>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</si>
  <si>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</si>
  <si>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</si>
  <si>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</si>
  <si>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</si>
  <si>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</si>
  <si>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</si>
  <si>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</si>
  <si>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</si>
  <si>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</si>
  <si>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</si>
  <si>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</si>
  <si>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</si>
  <si>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</si>
  <si>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</si>
  <si>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</si>
  <si>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</si>
  <si>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</si>
  <si>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</si>
  <si>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</si>
  <si>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</si>
  <si>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</si>
  <si>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</si>
  <si>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</si>
  <si>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</si>
  <si>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</si>
  <si>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</si>
  <si>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</si>
  <si>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</si>
  <si>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</si>
  <si>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</si>
  <si>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</si>
  <si>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</si>
  <si>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</si>
  <si>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</si>
  <si>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</si>
  <si>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</si>
  <si>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</si>
  <si>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</si>
  <si>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</si>
  <si>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</si>
  <si>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</si>
  <si>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</si>
  <si>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</si>
  <si>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</si>
  <si>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</si>
  <si>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</si>
  <si>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</si>
  <si>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</si>
  <si>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</si>
  <si>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</si>
  <si>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</si>
  <si>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</si>
  <si>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</si>
  <si>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</si>
  <si>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</si>
  <si>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</si>
  <si>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</si>
  <si>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</si>
  <si>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</si>
  <si>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</si>
  <si>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</si>
  <si>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</si>
  <si>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</si>
  <si>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</si>
  <si>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</si>
  <si>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</si>
  <si>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</si>
  <si>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</si>
  <si>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</si>
  <si>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</si>
  <si>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</si>
  <si>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</si>
  <si>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</si>
  <si>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</si>
  <si>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</si>
  <si>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</si>
  <si>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</si>
  <si>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</si>
  <si>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</si>
  <si>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</si>
  <si>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</si>
  <si>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</si>
  <si>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</si>
  <si>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</si>
  <si>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</si>
  <si>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</si>
  <si>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</si>
  <si>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</si>
  <si>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</si>
  <si>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</si>
  <si>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</si>
  <si>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</si>
  <si>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</si>
  <si>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</si>
  <si>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</si>
  <si>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</si>
  <si>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</si>
  <si>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</si>
  <si>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</si>
  <si>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</si>
  <si>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</si>
  <si>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</si>
  <si>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</si>
  <si>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</si>
  <si>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</si>
  <si>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</si>
  <si>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</si>
  <si>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</si>
  <si>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</si>
  <si>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</si>
  <si>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</si>
  <si>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</si>
  <si>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</si>
  <si>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</si>
  <si>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</si>
  <si>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</si>
  <si>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</si>
  <si>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</si>
  <si>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</si>
  <si>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</si>
  <si>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</si>
  <si>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</si>
  <si>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</si>
  <si>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</si>
  <si>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</si>
  <si>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</si>
  <si>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</si>
  <si>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</si>
  <si>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</si>
  <si>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</si>
  <si>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</si>
  <si>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</si>
  <si>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</si>
  <si>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</si>
  <si>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</si>
  <si>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</si>
  <si>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</si>
  <si>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</si>
  <si>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</si>
  <si>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</si>
  <si>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</si>
  <si>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</si>
  <si>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</si>
  <si>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</si>
  <si>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</si>
  <si>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</si>
  <si>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</si>
  <si>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</si>
  <si>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</si>
  <si>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</si>
  <si>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</si>
  <si>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</si>
  <si>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</si>
  <si>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</si>
  <si>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</si>
  <si>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</si>
  <si>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</si>
  <si>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</si>
  <si>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</si>
  <si>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</si>
  <si>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</si>
  <si>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</si>
  <si>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</si>
  <si>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</si>
  <si>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</si>
  <si>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</si>
  <si>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</si>
  <si>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</si>
  <si>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</si>
  <si>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</si>
  <si>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</si>
  <si>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</si>
  <si>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</si>
  <si>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</si>
  <si>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</si>
  <si>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</si>
  <si>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</si>
  <si>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</si>
  <si>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</si>
  <si>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</si>
  <si>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</si>
  <si>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</si>
  <si>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</si>
  <si>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</si>
  <si>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</si>
  <si>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</si>
  <si>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</si>
  <si>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</si>
  <si>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</si>
  <si>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</si>
  <si>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</si>
  <si>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</si>
  <si>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</si>
  <si>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</si>
  <si>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</si>
  <si>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</si>
  <si>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</si>
  <si>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</si>
  <si>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</si>
  <si>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</si>
  <si>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</si>
  <si>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</si>
  <si>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</si>
  <si>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</si>
  <si>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</si>
  <si>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</si>
  <si>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</si>
  <si>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</si>
  <si>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</si>
  <si>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</si>
  <si>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</si>
  <si>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</si>
  <si>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</si>
  <si>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</si>
  <si>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</si>
  <si>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</si>
  <si>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</si>
  <si>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</si>
  <si>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</si>
  <si>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</si>
  <si>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</si>
  <si>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</si>
  <si>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</si>
  <si>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</si>
  <si>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</si>
  <si>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</si>
  <si>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</si>
  <si>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</si>
  <si>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</si>
  <si>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</si>
  <si>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</si>
  <si>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</si>
  <si>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</si>
  <si>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</si>
  <si>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</si>
  <si>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</si>
  <si>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</si>
  <si>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</si>
  <si>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</si>
  <si>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</si>
  <si>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</si>
  <si>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</si>
  <si>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</si>
  <si>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</si>
  <si>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</si>
  <si>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</si>
  <si>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</si>
  <si>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</si>
  <si>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</si>
  <si>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</si>
  <si>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</si>
  <si>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</si>
  <si>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</si>
  <si>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</si>
  <si>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</si>
  <si>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</si>
  <si>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</si>
  <si>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</si>
  <si>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</si>
  <si>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</si>
  <si>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</si>
  <si>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</si>
  <si>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</si>
  <si>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</si>
  <si>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</si>
  <si>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</si>
  <si>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</si>
  <si>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</si>
  <si>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</si>
  <si>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</si>
  <si>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</si>
  <si>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</si>
  <si>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</si>
  <si>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</si>
  <si>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</si>
  <si>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</si>
  <si>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</si>
  <si>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</si>
  <si>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</si>
  <si>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</si>
  <si>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</si>
  <si>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</si>
  <si>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</si>
  <si>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</si>
  <si>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</si>
  <si>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</si>
  <si>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</si>
  <si>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</si>
  <si>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</si>
  <si>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</si>
  <si>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</si>
  <si>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</si>
  <si>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</si>
  <si>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</si>
  <si>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</si>
  <si>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</si>
  <si>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</si>
  <si>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</si>
  <si>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</si>
  <si>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</si>
  <si>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</si>
  <si>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</si>
  <si>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</si>
  <si>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</si>
  <si>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</si>
  <si>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</si>
  <si>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</si>
  <si>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</si>
  <si>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</si>
  <si>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</si>
  <si>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</si>
  <si>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</si>
  <si>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</si>
  <si>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</si>
  <si>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</si>
  <si>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</si>
  <si>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</si>
  <si>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</si>
  <si>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</si>
  <si>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</si>
  <si>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</si>
  <si>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</si>
  <si>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</si>
  <si>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</si>
  <si>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</si>
  <si>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</si>
  <si>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</si>
  <si>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</si>
  <si>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</si>
  <si>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</si>
  <si>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</si>
  <si>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</si>
  <si>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</si>
  <si>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</si>
  <si>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</si>
  <si>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</si>
  <si>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</si>
  <si>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</si>
  <si>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</si>
  <si>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</si>
  <si>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</si>
  <si>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</si>
  <si>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</si>
  <si>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</si>
  <si>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</si>
  <si>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</si>
  <si>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</si>
  <si>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</si>
  <si>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</si>
  <si>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</si>
  <si>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</si>
  <si>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</si>
  <si>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</si>
  <si>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</si>
  <si>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</si>
  <si>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</si>
  <si>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</si>
  <si>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</si>
  <si>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</si>
  <si>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</si>
  <si>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</si>
  <si>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</si>
  <si>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</si>
  <si>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</si>
  <si>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</si>
  <si>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</si>
  <si>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</si>
  <si>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</si>
  <si>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</si>
  <si>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</si>
  <si>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</si>
  <si>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</si>
  <si>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</si>
  <si>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</si>
  <si>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</si>
  <si>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</si>
  <si>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</si>
  <si>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</si>
  <si>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</si>
  <si>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</si>
  <si>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</si>
  <si>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</si>
  <si>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</si>
  <si>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</si>
  <si>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</si>
  <si>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</si>
  <si>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</si>
  <si>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</si>
  <si>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</si>
  <si>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</si>
  <si>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</si>
  <si>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</si>
  <si>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</si>
  <si>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</si>
  <si>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</si>
  <si>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</si>
  <si>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</si>
  <si>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</si>
  <si>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</si>
  <si>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</si>
  <si>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</si>
  <si>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</si>
  <si>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</si>
  <si>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</si>
  <si>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</si>
  <si>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</si>
  <si>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</si>
  <si>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</si>
  <si>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</si>
  <si>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</si>
  <si>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</si>
  <si>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</si>
  <si>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</si>
  <si>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</si>
  <si>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</si>
  <si>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</si>
  <si>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</si>
  <si>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</si>
  <si>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</si>
  <si>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</si>
  <si>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</si>
  <si>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</si>
  <si>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</si>
  <si>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</si>
  <si>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</si>
  <si>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</si>
  <si>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</si>
  <si>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</si>
  <si>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</si>
  <si>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</si>
  <si>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</si>
  <si>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</si>
  <si>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</si>
  <si>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</si>
  <si>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</si>
  <si>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</si>
  <si>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</si>
  <si>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</si>
  <si>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</si>
  <si>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</si>
  <si>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</si>
  <si>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</si>
  <si>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</si>
  <si>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</si>
  <si>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</si>
  <si>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</si>
  <si>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</si>
  <si>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</si>
  <si>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</si>
  <si>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</si>
  <si>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</si>
  <si>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</si>
  <si>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</si>
  <si>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</si>
  <si>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</si>
  <si>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</si>
  <si>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</si>
  <si>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</si>
  <si>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</si>
  <si>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</si>
  <si>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</si>
  <si>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</si>
  <si>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</si>
  <si>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</si>
  <si>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</si>
  <si>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</si>
  <si>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</si>
  <si>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</si>
  <si>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</si>
  <si>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</si>
  <si>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</si>
  <si>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</si>
  <si>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</si>
  <si>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</si>
  <si>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</si>
  <si>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</si>
  <si>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</si>
  <si>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</si>
  <si>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</si>
  <si>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</si>
  <si>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</si>
  <si>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</si>
  <si>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</si>
  <si>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</si>
  <si>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</si>
  <si>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</si>
  <si>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</si>
  <si>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</si>
  <si>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</si>
  <si>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</si>
  <si>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</si>
  <si>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</si>
  <si>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</si>
  <si>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</si>
  <si>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</si>
  <si>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</si>
  <si>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</si>
  <si>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</si>
  <si>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</si>
  <si>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</si>
  <si>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</si>
  <si>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</si>
  <si>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</si>
  <si>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</si>
  <si>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</si>
  <si>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</si>
  <si>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</si>
  <si>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</si>
  <si>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</si>
  <si>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</si>
  <si>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</si>
  <si>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</si>
  <si>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</si>
  <si>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</si>
  <si>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</si>
  <si>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</si>
  <si>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</si>
  <si>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</si>
  <si>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</si>
  <si>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</si>
  <si>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</si>
  <si>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</si>
  <si>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</si>
  <si>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</si>
  <si>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</si>
  <si>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</si>
  <si>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</si>
  <si>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</si>
  <si>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</si>
  <si>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</si>
  <si>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</si>
  <si>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</si>
  <si>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</si>
  <si>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</si>
  <si>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</si>
  <si>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</si>
  <si>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</si>
  <si>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</si>
  <si>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</si>
  <si>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</si>
  <si>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</si>
  <si>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</si>
  <si>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</si>
  <si>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</si>
  <si>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</si>
  <si>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</si>
  <si>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</si>
  <si>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</si>
  <si>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</si>
  <si>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</si>
  <si>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</si>
  <si>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</si>
  <si>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</si>
  <si>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</si>
  <si>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</si>
  <si>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</si>
  <si>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</si>
  <si>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</si>
  <si>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</si>
  <si>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</si>
  <si>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</si>
  <si>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</si>
  <si>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</si>
  <si>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</si>
  <si>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</si>
  <si>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</si>
  <si>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</si>
  <si>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</si>
  <si>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</si>
  <si>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</si>
  <si>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</si>
  <si>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</si>
  <si>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</si>
  <si>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</si>
  <si>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</si>
  <si>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</si>
  <si>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</si>
  <si>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</si>
  <si>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</si>
  <si>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</si>
  <si>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</si>
  <si>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</si>
  <si>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</si>
  <si>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</si>
  <si>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</si>
  <si>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</si>
  <si>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</si>
  <si>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</si>
  <si>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</si>
  <si>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</si>
  <si>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</si>
  <si>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</si>
  <si>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</si>
  <si>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</si>
  <si>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</si>
  <si>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</si>
  <si>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</si>
  <si>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</si>
  <si>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</si>
  <si>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</si>
  <si>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</si>
  <si>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</si>
  <si>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</si>
  <si>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</si>
  <si>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</si>
  <si>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</si>
  <si>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</si>
  <si>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</si>
  <si>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</si>
  <si>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</si>
  <si>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</si>
  <si>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</si>
  <si>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</si>
  <si>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</si>
  <si>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</si>
  <si>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</si>
  <si>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</si>
  <si>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</si>
  <si>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</si>
  <si>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</si>
  <si>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</si>
  <si>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</si>
  <si>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</si>
  <si>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</si>
  <si>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</si>
  <si>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</si>
  <si>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</si>
  <si>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</si>
  <si>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</si>
  <si>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</si>
  <si>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</si>
  <si>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</si>
  <si>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</si>
  <si>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</si>
  <si>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</si>
  <si>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</si>
  <si>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</si>
  <si>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</si>
  <si>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</si>
  <si>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</si>
  <si>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</si>
  <si>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</si>
  <si>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</si>
  <si>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</si>
  <si>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</si>
  <si>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</si>
  <si>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</si>
  <si>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</si>
  <si>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</si>
  <si>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</si>
  <si>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</si>
  <si>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</si>
  <si>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</si>
  <si>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</si>
  <si>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</si>
  <si>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</si>
  <si>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</si>
  <si>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</si>
  <si>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</si>
  <si>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</si>
  <si>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</si>
  <si>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</si>
  <si>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</si>
  <si>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</si>
  <si>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</si>
  <si>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</si>
  <si>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</si>
  <si>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</si>
  <si>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</si>
  <si>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</si>
  <si>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</si>
  <si>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</si>
  <si>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</si>
  <si>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</si>
  <si>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</si>
  <si>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</si>
  <si>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</si>
  <si>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</si>
  <si>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</si>
  <si>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</si>
  <si>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</si>
  <si>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</si>
  <si>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</si>
  <si>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</si>
  <si>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</si>
  <si>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</si>
  <si>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</si>
  <si>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</si>
  <si>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</si>
  <si>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</si>
  <si>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</si>
  <si>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</si>
  <si>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</si>
  <si>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</si>
  <si>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</si>
  <si>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</si>
  <si>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</si>
  <si>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</si>
  <si>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</si>
  <si>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</si>
  <si>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</si>
  <si>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</si>
  <si>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</si>
  <si>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</si>
  <si>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</si>
  <si>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</si>
  <si>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</si>
  <si>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</si>
  <si>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</si>
  <si>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</si>
  <si>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</si>
  <si>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</si>
  <si>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</si>
  <si>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</si>
  <si>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</si>
  <si>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</si>
  <si>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</si>
  <si>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</si>
  <si>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</si>
  <si>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</si>
  <si>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</si>
  <si>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</si>
  <si>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</si>
  <si>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</si>
  <si>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</si>
  <si>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</si>
  <si>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</si>
  <si>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</si>
  <si>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</si>
  <si>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</si>
  <si>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</si>
  <si>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</si>
  <si>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</si>
  <si>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</si>
  <si>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</si>
  <si>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</si>
  <si>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</si>
  <si>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</si>
  <si>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</si>
  <si>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</si>
  <si>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</si>
  <si>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</si>
  <si>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</si>
  <si>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</si>
  <si>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</si>
  <si>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</si>
  <si>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</si>
  <si>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</si>
  <si>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</si>
  <si>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</si>
  <si>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</si>
  <si>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</si>
  <si>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</si>
  <si>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</si>
  <si>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</si>
  <si>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</si>
  <si>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</si>
  <si>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</si>
  <si>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</si>
  <si>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</si>
  <si>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</si>
  <si>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</si>
  <si>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</si>
  <si>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</si>
  <si>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</si>
  <si>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</si>
  <si>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</si>
  <si>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</si>
  <si>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</si>
  <si>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</si>
  <si>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</si>
  <si>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</si>
  <si>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</si>
  <si>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</si>
  <si>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</si>
  <si>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</si>
  <si>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</si>
  <si>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</si>
  <si>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</si>
  <si>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</si>
  <si>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</si>
  <si>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</si>
  <si>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</si>
  <si>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</si>
  <si>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</si>
  <si>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</si>
  <si>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</si>
  <si>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</si>
  <si>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</si>
  <si>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</si>
  <si>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</si>
  <si>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</si>
  <si>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</si>
  <si>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</si>
  <si>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</si>
  <si>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</si>
  <si>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</si>
  <si>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</si>
  <si>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</si>
  <si>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</si>
  <si>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</si>
  <si>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</si>
  <si>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</si>
  <si>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</si>
  <si>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</si>
  <si>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</si>
  <si>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</si>
  <si>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</si>
  <si>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</si>
  <si>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</si>
  <si>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</si>
  <si>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</si>
  <si>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</si>
  <si>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</si>
  <si>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</si>
  <si>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</si>
  <si>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</si>
  <si>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</si>
  <si>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</si>
  <si>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</si>
  <si>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</si>
  <si>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</si>
  <si>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</si>
  <si>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</si>
  <si>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</si>
  <si>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</si>
  <si>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</si>
  <si>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</si>
  <si>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</si>
  <si>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</si>
  <si>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</si>
  <si>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</si>
  <si>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</si>
  <si>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</si>
  <si>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</si>
  <si>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</si>
  <si>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</si>
  <si>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</si>
  <si>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</si>
  <si>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</si>
  <si>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</si>
  <si>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</si>
  <si>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</si>
  <si>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</si>
  <si>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</si>
  <si>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</si>
  <si>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</si>
  <si>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</si>
  <si>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</si>
  <si>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</si>
  <si>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</si>
  <si>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</si>
  <si>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</si>
  <si>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</si>
  <si>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</si>
  <si>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</si>
  <si>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</si>
  <si>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</si>
  <si>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</si>
  <si>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</si>
  <si>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</si>
  <si>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</si>
  <si>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</si>
  <si>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</si>
  <si>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</si>
  <si>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</si>
  <si>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</si>
  <si>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</si>
  <si>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</si>
  <si>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</si>
  <si>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</si>
  <si>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</si>
  <si>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</si>
  <si>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</si>
  <si>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</si>
  <si>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</si>
  <si>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</si>
  <si>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</si>
  <si>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</si>
  <si>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</si>
  <si>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</si>
  <si>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</si>
  <si>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</si>
  <si>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</si>
  <si>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</si>
  <si>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</si>
  <si>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</si>
  <si>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</si>
  <si>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</si>
  <si>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</si>
  <si>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</si>
  <si>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</si>
  <si>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</si>
  <si>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</si>
  <si>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</si>
  <si>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</si>
  <si>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</si>
  <si>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</si>
  <si>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</si>
  <si>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</si>
  <si>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</si>
  <si>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</si>
  <si>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</si>
  <si>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</si>
  <si>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</si>
  <si>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</si>
  <si>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</si>
  <si>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</si>
  <si>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</si>
  <si>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</si>
  <si>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</si>
  <si>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</si>
  <si>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</si>
  <si>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</si>
  <si>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</si>
  <si>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</si>
  <si>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</si>
  <si>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</si>
  <si>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</si>
  <si>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</si>
  <si>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</si>
  <si>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</si>
  <si>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</si>
  <si>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</si>
  <si>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</si>
  <si>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</si>
  <si>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</si>
  <si>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</si>
  <si>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</si>
  <si>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</si>
  <si>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</si>
  <si>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</si>
  <si>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</si>
  <si>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</si>
  <si>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</si>
  <si>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</si>
  <si>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</si>
  <si>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</si>
  <si>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</si>
  <si>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</si>
  <si>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</si>
  <si>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</si>
  <si>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</si>
  <si>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</si>
  <si>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</si>
  <si>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</si>
  <si>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</si>
  <si>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</si>
  <si>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</si>
  <si>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</si>
  <si>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</si>
  <si>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</si>
  <si>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</si>
  <si>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</si>
  <si>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</si>
  <si>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</si>
  <si>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</si>
  <si>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</si>
  <si>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</si>
  <si>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</si>
  <si>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</si>
  <si>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</si>
  <si>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</si>
  <si>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</si>
  <si>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</si>
  <si>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</si>
  <si>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</si>
  <si>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</si>
  <si>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</si>
  <si>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</si>
  <si>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</si>
  <si>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</si>
  <si>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</si>
  <si>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</si>
  <si>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</si>
  <si>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</si>
  <si>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</si>
  <si>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</si>
  <si>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</si>
  <si>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</si>
  <si>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</si>
  <si>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</si>
  <si>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</si>
  <si>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</si>
  <si>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</si>
  <si>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</si>
  <si>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</si>
  <si>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</si>
  <si>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</si>
  <si>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</si>
  <si>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</si>
  <si>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</si>
  <si>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</si>
  <si>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</si>
  <si>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</si>
  <si>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</si>
  <si>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</si>
  <si>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</si>
  <si>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</si>
  <si>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</si>
  <si>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</si>
  <si>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</si>
  <si>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</si>
  <si>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</si>
  <si>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</si>
  <si>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</si>
  <si>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</si>
  <si>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</si>
  <si>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</si>
  <si>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</si>
  <si>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</si>
  <si>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</si>
  <si>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</si>
  <si>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</si>
  <si>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</si>
  <si>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</si>
  <si>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</si>
  <si>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</si>
  <si>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</si>
  <si>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</si>
  <si>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</si>
  <si>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</si>
  <si>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</si>
  <si>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</si>
  <si>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</si>
  <si>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</si>
  <si>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</si>
  <si>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</si>
  <si>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</si>
  <si>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</si>
  <si>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</si>
  <si>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</si>
  <si>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</si>
  <si>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</si>
  <si>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</si>
  <si>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</si>
  <si>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</si>
  <si>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</si>
  <si>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</si>
  <si>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</si>
  <si>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</si>
  <si>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</si>
  <si>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</si>
  <si>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</si>
  <si>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</si>
  <si>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</si>
  <si>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</si>
  <si>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</si>
  <si>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</si>
  <si>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</si>
  <si>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</si>
  <si>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</si>
  <si>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</si>
  <si>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</si>
  <si>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</si>
  <si>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</si>
  <si>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</si>
  <si>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</si>
  <si>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</si>
  <si>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</si>
  <si>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</si>
  <si>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</si>
  <si>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</si>
  <si>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</si>
  <si>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</si>
  <si>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</si>
  <si>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</si>
  <si>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</si>
  <si>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</si>
  <si>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</si>
  <si>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</si>
  <si>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</si>
  <si>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</si>
  <si>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</si>
  <si>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</si>
  <si>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</si>
  <si>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</si>
  <si>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</si>
  <si>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</si>
  <si>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</si>
  <si>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</si>
  <si>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</si>
  <si>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</si>
  <si>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</si>
  <si>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</si>
  <si>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</si>
  <si>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</si>
  <si>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</si>
  <si>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</si>
  <si>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</si>
  <si>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</si>
  <si>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</si>
  <si>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</si>
  <si>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</si>
  <si>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</si>
  <si>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</si>
  <si>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</si>
  <si>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</si>
  <si>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</si>
  <si>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</si>
  <si>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</si>
  <si>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</si>
  <si>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</si>
  <si>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</si>
  <si>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</si>
  <si>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</si>
  <si>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</si>
  <si>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</si>
  <si>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</si>
  <si>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</si>
  <si>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</si>
  <si>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</si>
  <si>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</si>
  <si>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</si>
  <si>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</si>
  <si>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</si>
  <si>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</si>
  <si>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</si>
  <si>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</si>
  <si>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</si>
  <si>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</si>
  <si>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</si>
  <si>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</si>
  <si>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</si>
  <si>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</si>
  <si>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</si>
  <si>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</si>
  <si>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</si>
  <si>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</si>
  <si>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</si>
  <si>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</si>
  <si>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</si>
  <si>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</si>
  <si>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</si>
  <si>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</si>
  <si>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</si>
  <si>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</si>
  <si>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</si>
  <si>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</si>
  <si>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</si>
  <si>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</si>
  <si>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</si>
  <si>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</si>
  <si>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</si>
  <si>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</si>
  <si>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</si>
  <si>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</si>
  <si>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</si>
  <si>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</si>
  <si>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</si>
  <si>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</si>
  <si>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</si>
  <si>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</si>
  <si>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</si>
  <si>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</si>
  <si>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</si>
  <si>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</si>
  <si>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</si>
  <si>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</si>
  <si>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</si>
  <si>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</si>
  <si>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</si>
  <si>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</si>
  <si>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</si>
  <si>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</si>
  <si>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</si>
  <si>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</si>
  <si>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</si>
  <si>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</si>
  <si>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</si>
  <si>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</si>
  <si>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</si>
  <si>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</si>
  <si>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</si>
  <si>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</si>
  <si>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</si>
  <si>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</si>
  <si>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</si>
  <si>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</si>
  <si>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</si>
  <si>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</si>
  <si>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</si>
  <si>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</si>
  <si>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</si>
  <si>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</si>
  <si>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</si>
  <si>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</si>
  <si>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</si>
  <si>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</si>
  <si>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</si>
  <si>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</si>
  <si>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</si>
  <si>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</si>
  <si>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</si>
  <si>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</si>
  <si>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</si>
  <si>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</si>
  <si>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</si>
  <si>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</si>
  <si>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</si>
  <si>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</si>
  <si>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</si>
  <si>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</si>
  <si>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</si>
  <si>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</si>
  <si>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</si>
  <si>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</si>
  <si>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</si>
  <si>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</si>
  <si>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</si>
  <si>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</si>
  <si>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</si>
  <si>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</si>
  <si>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</si>
  <si>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</si>
  <si>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</si>
  <si>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</si>
  <si>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</si>
  <si>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</si>
  <si>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</si>
  <si>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</si>
  <si>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</si>
  <si>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</si>
  <si>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</si>
  <si>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</si>
  <si>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</si>
  <si>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</si>
  <si>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</si>
  <si>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</si>
  <si>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</si>
  <si>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</si>
  <si>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</si>
  <si>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</si>
  <si>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</si>
  <si>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</si>
  <si>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</si>
  <si>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</si>
  <si>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</si>
  <si>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</si>
  <si>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</si>
  <si>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</si>
  <si>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</si>
  <si>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</si>
  <si>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</si>
  <si>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</si>
  <si>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</si>
  <si>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</si>
  <si>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</si>
  <si>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</si>
  <si>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</si>
  <si>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</si>
  <si>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</si>
  <si>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</si>
  <si>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</si>
  <si>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</si>
  <si>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</si>
  <si>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</si>
  <si>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</si>
  <si>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</si>
  <si>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</si>
  <si>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</si>
  <si>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</si>
  <si>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</si>
  <si>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</si>
  <si>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</si>
  <si>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</si>
  <si>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</si>
  <si>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</si>
  <si>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</si>
  <si>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</si>
  <si>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</si>
  <si>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</si>
  <si>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</si>
  <si>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</si>
  <si>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</si>
  <si>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</si>
  <si>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</si>
  <si>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</si>
  <si>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</si>
  <si>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</si>
  <si>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</si>
  <si>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</si>
  <si>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</si>
  <si>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</si>
  <si>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</si>
  <si>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</si>
  <si>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</si>
  <si>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</si>
  <si>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</si>
  <si>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</si>
  <si>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</si>
  <si>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</si>
  <si>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</si>
  <si>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</si>
  <si>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</si>
  <si>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</si>
  <si>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</si>
  <si>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</si>
  <si>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</si>
  <si>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</si>
  <si>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</si>
  <si>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</si>
  <si>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</si>
  <si>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</si>
  <si>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</si>
  <si>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</si>
  <si>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</si>
  <si>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</si>
  <si>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</si>
  <si>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</si>
  <si>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</si>
  <si>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</si>
  <si>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</si>
  <si>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</si>
  <si>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</si>
  <si>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</si>
  <si>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</si>
  <si>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</si>
  <si>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</si>
  <si>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</si>
  <si>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</si>
  <si>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</si>
  <si>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</si>
  <si>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</si>
  <si>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</si>
  <si>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</si>
  <si>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</si>
  <si>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</si>
  <si>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</si>
  <si>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</si>
  <si>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</si>
  <si>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</si>
  <si>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</si>
  <si>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</si>
  <si>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</si>
  <si>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</si>
  <si>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</si>
  <si>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</si>
  <si>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</si>
  <si>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</si>
  <si>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</si>
  <si>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</si>
  <si>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</si>
  <si>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</si>
  <si>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</si>
  <si>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</si>
  <si>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</si>
  <si>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</si>
  <si>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</si>
  <si>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</si>
  <si>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</si>
  <si>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</si>
  <si>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</si>
  <si>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</si>
  <si>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</si>
  <si>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</si>
  <si>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</si>
  <si>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</si>
  <si>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</si>
  <si>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</si>
  <si>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</si>
  <si>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</si>
  <si>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</si>
  <si>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</si>
  <si>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</si>
  <si>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</si>
  <si>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</si>
  <si>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</si>
  <si>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</si>
  <si>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</si>
  <si>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</si>
  <si>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</si>
  <si>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</si>
  <si>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</si>
  <si>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</si>
  <si>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</si>
  <si>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</si>
  <si>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</si>
  <si>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</si>
  <si>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</si>
  <si>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</si>
  <si>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</si>
  <si>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</si>
  <si>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</si>
  <si>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</si>
  <si>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</si>
  <si>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</si>
  <si>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</si>
  <si>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</si>
  <si>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</si>
  <si>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</si>
  <si>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</si>
  <si>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</si>
  <si>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</si>
  <si>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</si>
  <si>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</si>
  <si>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</si>
  <si>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</si>
  <si>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</si>
  <si>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</si>
  <si>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</si>
  <si>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</si>
  <si>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</si>
  <si>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</si>
  <si>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</si>
  <si>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</si>
  <si>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</si>
  <si>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</si>
  <si>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</si>
  <si>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</si>
  <si>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</si>
  <si>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</si>
  <si>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</si>
  <si>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</si>
  <si>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</si>
  <si>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</si>
  <si>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</si>
  <si>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</si>
  <si>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</si>
  <si>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</si>
  <si>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</si>
  <si>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</si>
  <si>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</si>
  <si>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</si>
  <si>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</si>
  <si>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</si>
  <si>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</si>
  <si>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</si>
  <si>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</si>
  <si>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</si>
  <si>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</si>
  <si>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</si>
  <si>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</si>
  <si>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</si>
  <si>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</si>
  <si>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</si>
  <si>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</si>
  <si>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</si>
  <si>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</si>
  <si>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</si>
  <si>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</si>
  <si>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</si>
  <si>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</si>
  <si>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</si>
  <si>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</si>
  <si>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</si>
  <si>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</si>
  <si>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</si>
  <si>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</si>
  <si>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</si>
  <si>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</si>
  <si>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</si>
  <si>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</si>
  <si>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</si>
  <si>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</si>
  <si>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</si>
  <si>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</si>
  <si>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</si>
  <si>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</si>
  <si>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</si>
  <si>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</si>
  <si>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</si>
  <si>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</si>
  <si>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</si>
  <si>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</si>
  <si>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</si>
  <si>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</si>
  <si>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</si>
  <si>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</si>
  <si>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</si>
  <si>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</si>
  <si>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</si>
  <si>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</si>
  <si>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</si>
  <si>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</si>
  <si>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</si>
  <si>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</si>
  <si>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</si>
  <si>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</si>
  <si>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</si>
  <si>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</si>
  <si>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</si>
  <si>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</si>
  <si>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</si>
  <si>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</si>
  <si>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</si>
  <si>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</si>
  <si>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</si>
  <si>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</si>
  <si>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</si>
  <si>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</si>
  <si>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</si>
  <si>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</si>
  <si>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</si>
  <si>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</si>
  <si>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</si>
  <si>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</si>
  <si>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</si>
  <si>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</si>
  <si>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</si>
  <si>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</si>
  <si>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</si>
  <si>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</si>
  <si>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</si>
  <si>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</si>
  <si>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</si>
  <si>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</si>
  <si>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</si>
  <si>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</si>
  <si>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</si>
  <si>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</si>
  <si>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</si>
  <si>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</si>
  <si>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</si>
  <si>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</si>
  <si>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</si>
  <si>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</si>
  <si>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</si>
  <si>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</si>
  <si>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</si>
  <si>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</si>
  <si>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</si>
  <si>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</si>
  <si>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</si>
  <si>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</si>
  <si>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</si>
  <si>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</si>
  <si>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</si>
  <si>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</si>
  <si>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</si>
  <si>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</si>
  <si>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</si>
  <si>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</si>
  <si>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</si>
  <si>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</si>
  <si>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</si>
  <si>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</si>
  <si>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</si>
  <si>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</si>
  <si>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</si>
  <si>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</si>
  <si>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</si>
  <si>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</si>
  <si>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</si>
  <si>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</si>
  <si>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</si>
  <si>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</si>
  <si>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</si>
  <si>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</si>
  <si>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</si>
  <si>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</si>
  <si>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</si>
  <si>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</si>
  <si>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</si>
  <si>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</si>
  <si>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</si>
  <si>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</si>
  <si>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</si>
  <si>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</si>
  <si>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</si>
  <si>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</si>
  <si>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</si>
  <si>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</si>
  <si>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</si>
  <si>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</si>
  <si>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</si>
  <si>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</si>
  <si>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</si>
  <si>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</si>
  <si>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</si>
  <si>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</si>
  <si>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</si>
  <si>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</si>
  <si>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</si>
  <si>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</si>
  <si>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</si>
  <si>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</si>
  <si>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</si>
  <si>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</si>
  <si>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</si>
  <si>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</si>
  <si>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</si>
  <si>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</si>
  <si>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</si>
  <si>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</si>
  <si>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</si>
  <si>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</si>
  <si>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</si>
  <si>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</si>
  <si>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</si>
  <si>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</si>
  <si>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</si>
  <si>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</si>
  <si>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</si>
  <si>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</si>
  <si>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</si>
  <si>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</si>
  <si>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</si>
  <si>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</si>
  <si>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</si>
  <si>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</si>
  <si>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</si>
  <si>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</si>
  <si>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</si>
  <si>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</si>
  <si>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</si>
  <si>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</si>
  <si>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</si>
  <si>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</si>
  <si>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</si>
  <si>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</si>
  <si>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</si>
  <si>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</si>
  <si>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</si>
  <si>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</si>
  <si>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</si>
  <si>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</si>
  <si>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</si>
  <si>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</si>
  <si>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</si>
  <si>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</si>
  <si>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</si>
  <si>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</si>
  <si>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</si>
  <si>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</si>
  <si>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</si>
  <si>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</si>
  <si>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</si>
  <si>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</si>
  <si>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</si>
  <si>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</si>
  <si>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</si>
  <si>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</si>
  <si>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</si>
  <si>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</si>
  <si>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</si>
  <si>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</si>
  <si>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</si>
  <si>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</si>
  <si>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</si>
  <si>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</si>
  <si>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</si>
  <si>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</si>
  <si>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</si>
  <si>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</si>
  <si>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</si>
  <si>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</si>
  <si>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</si>
  <si>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</si>
  <si>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</si>
  <si>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</si>
  <si>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</si>
  <si>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</si>
  <si>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</si>
  <si>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</si>
  <si>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</si>
  <si>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</si>
  <si>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</si>
  <si>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</si>
  <si>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</si>
  <si>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</si>
  <si>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</si>
  <si>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</si>
  <si>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</si>
  <si>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</si>
  <si>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</si>
  <si>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</si>
  <si>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</si>
  <si>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</si>
  <si>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</si>
  <si>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</si>
  <si>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</si>
  <si>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</si>
  <si>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</si>
  <si>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</si>
  <si>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</si>
  <si>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</si>
  <si>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</si>
  <si>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</si>
  <si>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</si>
  <si>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</si>
  <si>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</si>
  <si>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</si>
  <si>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</si>
  <si>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</si>
  <si>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</si>
  <si>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</si>
  <si>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</si>
  <si>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</si>
  <si>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</si>
  <si>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</si>
  <si>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</si>
  <si>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</si>
  <si>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</si>
  <si>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</si>
  <si>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</si>
  <si>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</si>
  <si>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</si>
  <si>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</si>
  <si>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</si>
  <si>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</si>
  <si>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</si>
  <si>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</si>
  <si>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</si>
  <si>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</si>
  <si>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</si>
  <si>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</si>
  <si>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</si>
  <si>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</si>
  <si>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</si>
  <si>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</si>
  <si>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</si>
  <si>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</si>
  <si>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</si>
  <si>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</si>
  <si>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</si>
  <si>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</si>
  <si>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</si>
  <si>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</si>
  <si>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</si>
  <si>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</si>
  <si>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</si>
  <si>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</si>
  <si>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</si>
  <si>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</si>
  <si>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</si>
  <si>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</si>
  <si>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</si>
  <si>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</si>
  <si>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</si>
  <si>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</si>
  <si>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</si>
  <si>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</si>
  <si>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</si>
  <si>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</si>
  <si>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</si>
  <si>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</si>
  <si>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</si>
  <si>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</si>
  <si>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</si>
  <si>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</si>
  <si>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</si>
  <si>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</si>
  <si>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</si>
  <si>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</si>
  <si>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</si>
  <si>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</si>
  <si>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</si>
  <si>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</si>
  <si>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</si>
  <si>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</si>
  <si>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</si>
  <si>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</si>
  <si>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</si>
  <si>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</si>
  <si>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</si>
  <si>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</si>
  <si>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</si>
  <si>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</si>
  <si>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</si>
  <si>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</si>
  <si>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</si>
  <si>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</si>
  <si>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</si>
  <si>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</si>
  <si>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</si>
  <si>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</si>
  <si>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</si>
  <si>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</si>
  <si>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</si>
  <si>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</si>
  <si>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</si>
  <si>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</si>
  <si>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</si>
  <si>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</si>
  <si>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</si>
  <si>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</si>
  <si>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</si>
  <si>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</si>
  <si>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</si>
  <si>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</si>
  <si>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</si>
  <si>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</si>
  <si>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</si>
  <si>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</si>
  <si>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</si>
  <si>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</si>
  <si>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</si>
  <si>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</si>
  <si>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</si>
  <si>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</si>
  <si>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</si>
  <si>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</si>
  <si>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</si>
  <si>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</si>
  <si>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</si>
  <si>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</si>
  <si>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</si>
  <si>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</si>
  <si>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</si>
  <si>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</si>
  <si>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</si>
  <si>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</si>
  <si>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</si>
  <si>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</si>
  <si>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</si>
  <si>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</si>
  <si>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</si>
  <si>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</si>
  <si>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</si>
  <si>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</si>
  <si>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</si>
  <si>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</si>
  <si>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</si>
  <si>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</si>
  <si>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</si>
  <si>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</si>
  <si>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</si>
  <si>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</si>
  <si>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</si>
  <si>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</si>
  <si>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</si>
  <si>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</si>
  <si>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</si>
  <si>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</si>
  <si>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</si>
  <si>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</si>
  <si>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</si>
  <si>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</si>
  <si>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</si>
  <si>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</si>
  <si>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</si>
  <si>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</si>
  <si>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</si>
  <si>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</si>
  <si>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</si>
  <si>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</si>
  <si>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</si>
  <si>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</si>
  <si>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</si>
  <si>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</si>
  <si>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</si>
  <si>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</si>
  <si>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</si>
  <si>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</si>
  <si>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</si>
  <si>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</si>
  <si>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</si>
  <si>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</si>
  <si>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</si>
  <si>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</si>
  <si>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</si>
  <si>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</si>
  <si>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</si>
  <si>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</si>
  <si>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</si>
  <si>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</si>
  <si>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</si>
  <si>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</si>
  <si>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</si>
  <si>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</si>
  <si>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</si>
  <si>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</si>
  <si>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</si>
  <si>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</si>
  <si>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</si>
  <si>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</si>
  <si>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</si>
  <si>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</si>
  <si>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</si>
  <si>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</si>
  <si>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</si>
  <si>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</si>
  <si>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</si>
  <si>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</si>
  <si>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</si>
  <si>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</si>
  <si>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</si>
  <si>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</si>
  <si>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</si>
  <si>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</si>
  <si>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</si>
  <si>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</si>
  <si>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</si>
  <si>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</si>
  <si>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</si>
  <si>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</si>
  <si>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</si>
  <si>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</si>
  <si>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</si>
  <si>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</si>
  <si>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</si>
  <si>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</si>
  <si>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</si>
  <si>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</si>
  <si>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</si>
  <si>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</si>
  <si>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</si>
  <si>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</si>
  <si>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</si>
  <si>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</si>
  <si>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</si>
  <si>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</si>
  <si>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</si>
  <si>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</si>
  <si>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</si>
  <si>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</si>
  <si>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</si>
  <si>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</si>
  <si>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</si>
  <si>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</si>
  <si>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</si>
  <si>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</si>
  <si>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</si>
  <si>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</si>
  <si>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</si>
  <si>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</si>
  <si>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</si>
  <si>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</si>
  <si>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</si>
  <si>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</si>
  <si>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</si>
  <si>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</si>
  <si>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</si>
  <si>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</si>
  <si>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</si>
  <si>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</si>
  <si>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</si>
  <si>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</si>
  <si>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</si>
  <si>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</si>
  <si>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</si>
  <si>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</si>
  <si>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</si>
  <si>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</si>
  <si>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</si>
  <si>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</si>
  <si>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</si>
  <si>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</si>
  <si>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</si>
  <si>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</si>
  <si>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</si>
  <si>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</si>
  <si>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</si>
  <si>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</si>
  <si>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</si>
  <si>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</si>
  <si>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</si>
  <si>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</si>
  <si>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</si>
  <si>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</si>
  <si>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</si>
  <si>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</si>
  <si>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</si>
  <si>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</si>
  <si>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</si>
  <si>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</si>
  <si>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</si>
  <si>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</si>
  <si>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</si>
  <si>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</si>
  <si>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</si>
  <si>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</si>
  <si>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</si>
  <si>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</si>
  <si>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</si>
  <si>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</si>
  <si>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</si>
  <si>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</si>
  <si>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</si>
  <si>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</si>
  <si>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</si>
  <si>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</si>
  <si>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</si>
  <si>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</si>
  <si>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</si>
  <si>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</si>
  <si>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</si>
  <si>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</si>
  <si>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</si>
  <si>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</si>
  <si>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</si>
  <si>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</si>
  <si>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</si>
  <si>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</si>
  <si>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</si>
  <si>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</si>
  <si>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</si>
  <si>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</si>
  <si>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</si>
  <si>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</si>
  <si>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</si>
  <si>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</si>
  <si>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</si>
  <si>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</si>
  <si>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</si>
  <si>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</si>
  <si>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</si>
  <si>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</si>
  <si>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</si>
  <si>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</si>
  <si>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</si>
  <si>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</si>
  <si>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</si>
  <si>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</si>
  <si>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</si>
  <si>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</si>
  <si>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</si>
  <si>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</si>
  <si>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</si>
  <si>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</si>
  <si>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</si>
  <si>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</si>
  <si>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</si>
  <si>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</si>
  <si>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</si>
  <si>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</si>
  <si>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</si>
  <si>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</si>
  <si>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</si>
  <si>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</si>
  <si>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</si>
  <si>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</si>
  <si>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</si>
  <si>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</si>
  <si>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</si>
  <si>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</si>
  <si>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</si>
  <si>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</si>
  <si>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</si>
  <si>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</si>
  <si>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</si>
  <si>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</si>
  <si>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</si>
  <si>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</si>
  <si>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</si>
  <si>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</si>
  <si>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</si>
  <si>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</si>
  <si>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</si>
  <si>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</si>
  <si>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</si>
  <si>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</si>
  <si>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</si>
  <si>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</si>
  <si>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</si>
  <si>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</si>
  <si>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</si>
  <si>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</si>
  <si>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</si>
  <si>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</si>
  <si>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</si>
  <si>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</si>
  <si>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</si>
  <si>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</si>
  <si>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</si>
  <si>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</si>
  <si>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</si>
  <si>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</si>
  <si>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</si>
  <si>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</si>
  <si>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</si>
  <si>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</si>
  <si>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</si>
  <si>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</si>
  <si>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</si>
  <si>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</si>
  <si>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</si>
  <si>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</si>
  <si>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</si>
  <si>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</si>
  <si>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</si>
  <si>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</si>
  <si>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</si>
  <si>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</si>
  <si>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</si>
  <si>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</si>
  <si>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</si>
  <si>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</si>
  <si>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</si>
  <si>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</si>
  <si>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</si>
  <si>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</si>
  <si>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</si>
  <si>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</si>
  <si>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</si>
  <si>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</si>
  <si>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</si>
  <si>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</si>
  <si>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</si>
  <si>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</si>
  <si>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</si>
  <si>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</si>
  <si>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</si>
  <si>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</si>
  <si>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</si>
  <si>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</si>
  <si>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</si>
  <si>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</si>
  <si>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</si>
  <si>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</si>
  <si>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</si>
  <si>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</si>
  <si>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</si>
  <si>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</si>
  <si>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</si>
  <si>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</si>
  <si>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</si>
  <si>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</si>
  <si>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</si>
  <si>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</si>
  <si>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</si>
  <si>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</si>
  <si>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</si>
  <si>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</si>
  <si>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</si>
  <si>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</si>
  <si>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</si>
  <si>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</si>
  <si>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</si>
  <si>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</si>
  <si>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</si>
  <si>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</si>
  <si>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</si>
  <si>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</si>
  <si>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</si>
  <si>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</si>
  <si>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</si>
  <si>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</si>
  <si>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</si>
  <si>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</si>
  <si>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</si>
  <si>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</si>
  <si>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</si>
  <si>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</si>
  <si>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</si>
  <si>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</si>
  <si>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</si>
  <si>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</si>
  <si>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</si>
  <si>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</si>
  <si>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</si>
  <si>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</si>
  <si>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</si>
  <si>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</si>
  <si>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</si>
  <si>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</si>
  <si>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</si>
  <si>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</si>
  <si>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</si>
  <si>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</si>
  <si>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</si>
  <si>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</si>
  <si>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</si>
  <si>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</si>
  <si>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</si>
  <si>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</si>
  <si>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</si>
  <si>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</si>
  <si>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</si>
  <si>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</si>
  <si>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</si>
  <si>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</si>
  <si>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</si>
  <si>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</si>
  <si>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</si>
  <si>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</si>
  <si>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</si>
  <si>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</si>
  <si>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</si>
  <si>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</si>
  <si>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</si>
  <si>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</si>
  <si>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</si>
  <si>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</si>
  <si>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</si>
  <si>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</si>
  <si>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</si>
  <si>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</si>
  <si>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</si>
  <si>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</si>
  <si>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</si>
  <si>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</si>
  <si>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</si>
  <si>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</si>
  <si>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</si>
  <si>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</si>
  <si>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</si>
  <si>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</si>
  <si>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</si>
  <si>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</si>
  <si>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</si>
  <si>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</si>
  <si>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</si>
  <si>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</si>
  <si>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</si>
  <si>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</si>
  <si>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</si>
  <si>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</si>
  <si>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</si>
  <si>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</si>
  <si>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</si>
  <si>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</si>
  <si>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</si>
  <si>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</si>
  <si>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</si>
  <si>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</si>
  <si>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</si>
  <si>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</si>
  <si>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</si>
  <si>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</si>
  <si>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</si>
  <si>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</si>
  <si>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</si>
  <si>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</si>
  <si>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</si>
  <si>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</si>
  <si>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</si>
  <si>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</si>
  <si>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</si>
  <si>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</si>
  <si>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</si>
  <si>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</si>
  <si>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</si>
  <si>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</si>
  <si>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</si>
  <si>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</si>
  <si>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</si>
  <si>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</si>
  <si>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</si>
  <si>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</si>
  <si>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</si>
  <si>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</si>
  <si>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</si>
  <si>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</si>
  <si>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</si>
  <si>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</si>
  <si>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</si>
  <si>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</si>
  <si>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</si>
  <si>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</si>
  <si>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</si>
  <si>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</si>
  <si>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</si>
  <si>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</si>
  <si>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</si>
  <si>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</si>
  <si>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</si>
  <si>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</si>
  <si>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</si>
  <si>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</si>
  <si>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</si>
  <si>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</si>
  <si>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</si>
  <si>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</si>
  <si>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</si>
  <si>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</si>
  <si>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</si>
  <si>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</si>
  <si>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</si>
  <si>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</si>
  <si>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</si>
  <si>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</si>
  <si>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</si>
  <si>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</si>
  <si>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</si>
  <si>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</si>
  <si>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</si>
  <si>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</si>
  <si>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</si>
  <si>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</si>
  <si>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</si>
  <si>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</si>
  <si>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</si>
  <si>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</si>
  <si>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</si>
  <si>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</si>
  <si>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</si>
  <si>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</si>
  <si>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</si>
  <si>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</si>
  <si>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</si>
  <si>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</si>
  <si>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</si>
  <si>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</si>
  <si>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</si>
  <si>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</si>
  <si>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</si>
  <si>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</si>
  <si>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</si>
  <si>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</si>
  <si>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</si>
  <si>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</si>
  <si>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</si>
  <si>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</si>
  <si>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</si>
  <si>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</si>
  <si>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</si>
  <si>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</si>
  <si>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</si>
  <si>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</si>
  <si>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</si>
  <si>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</si>
  <si>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</si>
  <si>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</si>
  <si>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</si>
  <si>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</si>
  <si>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</si>
  <si>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</si>
  <si>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</si>
  <si>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</si>
  <si>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</si>
  <si>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</si>
  <si>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</si>
  <si>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</si>
  <si>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</si>
  <si>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</si>
  <si>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</si>
  <si>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</si>
  <si>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</si>
  <si>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</si>
  <si>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</si>
  <si>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</si>
  <si>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</si>
  <si>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</si>
  <si>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</si>
  <si>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</si>
  <si>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</si>
  <si>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</si>
  <si>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</si>
  <si>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</si>
  <si>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</si>
  <si>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</si>
  <si>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</si>
  <si>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</si>
  <si>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</si>
  <si>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</si>
  <si>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</si>
  <si>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</si>
  <si>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</si>
  <si>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</si>
  <si>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</si>
  <si>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</si>
  <si>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</si>
  <si>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</si>
  <si>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</si>
  <si>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</si>
  <si>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</si>
  <si>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</si>
  <si>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</si>
  <si>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</si>
  <si>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</si>
  <si>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</si>
  <si>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</si>
  <si>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</si>
  <si>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</si>
  <si>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</si>
  <si>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</si>
  <si>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</si>
  <si>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</si>
  <si>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</si>
  <si>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</si>
  <si>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</si>
  <si>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</si>
  <si>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</si>
  <si>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</si>
  <si>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</si>
  <si>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</si>
  <si>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</si>
  <si>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</si>
  <si>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</si>
  <si>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</si>
  <si>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</si>
  <si>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</si>
  <si>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</si>
  <si>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</si>
  <si>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</si>
  <si>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</si>
  <si>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</si>
  <si>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</si>
  <si>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</si>
  <si>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</si>
  <si>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</si>
  <si>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</si>
  <si>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</si>
  <si>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</si>
  <si>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</si>
  <si>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</si>
  <si>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</si>
  <si>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</si>
  <si>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</si>
  <si>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</si>
  <si>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</si>
  <si>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</si>
  <si>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</si>
  <si>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</si>
  <si>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</si>
  <si>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</si>
  <si>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</si>
  <si>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</si>
  <si>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</si>
  <si>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</si>
  <si>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</si>
  <si>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</si>
  <si>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</si>
  <si>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</si>
  <si>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</si>
  <si>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</si>
  <si>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</si>
  <si>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</si>
  <si>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</si>
  <si>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</si>
  <si>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</si>
  <si>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</si>
  <si>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</si>
  <si>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</si>
  <si>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</si>
  <si>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</si>
  <si>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</si>
  <si>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</si>
  <si>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</si>
  <si>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</si>
  <si>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</si>
  <si>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</si>
  <si>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</si>
  <si>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</si>
  <si>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</si>
  <si>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</si>
  <si>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</si>
  <si>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</si>
  <si>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</si>
  <si>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</si>
  <si>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</si>
  <si>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</si>
  <si>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</si>
  <si>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</si>
  <si>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</si>
  <si>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</si>
  <si>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</si>
  <si>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</si>
  <si>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</si>
  <si>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</si>
  <si>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</si>
  <si>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</si>
  <si>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</si>
  <si>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</si>
  <si>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</si>
  <si>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</si>
  <si>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</si>
  <si>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</si>
  <si>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</si>
  <si>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</si>
  <si>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</si>
  <si>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</si>
  <si>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</si>
  <si>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</si>
  <si>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</si>
  <si>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</si>
  <si>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</si>
  <si>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</si>
  <si>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</si>
  <si>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</si>
  <si>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</si>
  <si>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</si>
  <si>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</si>
  <si>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</si>
  <si>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</si>
  <si>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</si>
  <si>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</si>
  <si>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</si>
  <si>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</si>
  <si>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</si>
  <si>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</si>
  <si>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</si>
  <si>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</si>
  <si>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</si>
  <si>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</si>
  <si>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</si>
  <si>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</si>
  <si>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</si>
  <si>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</si>
  <si>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</si>
  <si>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</si>
  <si>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</si>
  <si>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</si>
  <si>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</si>
  <si>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</si>
  <si>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</si>
  <si>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</si>
  <si>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</si>
  <si>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</si>
  <si>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</si>
  <si>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</si>
  <si>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</si>
  <si>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</si>
  <si>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</si>
  <si>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</si>
  <si>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</si>
  <si>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</si>
  <si>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</si>
  <si>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</si>
  <si>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</si>
  <si>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</si>
  <si>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</si>
  <si>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</si>
  <si>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</si>
  <si>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</si>
  <si>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</si>
  <si>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</si>
  <si>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</si>
  <si>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</si>
  <si>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</si>
  <si>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</si>
  <si>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</si>
  <si>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</si>
  <si>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</si>
  <si>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</si>
  <si>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</si>
  <si>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</si>
  <si>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</si>
  <si>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</si>
  <si>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</si>
  <si>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</si>
  <si>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</si>
  <si>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</si>
  <si>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</si>
  <si>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</si>
  <si>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</si>
  <si>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</si>
  <si>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</si>
  <si>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</si>
  <si>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</si>
  <si>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</si>
  <si>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</si>
  <si>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</si>
  <si>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</si>
  <si>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</si>
  <si>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</si>
  <si>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</si>
  <si>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</si>
  <si>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</si>
  <si>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</si>
  <si>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</si>
  <si>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</si>
  <si>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</si>
  <si>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</si>
  <si>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</si>
  <si>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</si>
  <si>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</si>
  <si>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</si>
  <si>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</si>
  <si>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</si>
  <si>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</si>
  <si>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</si>
  <si>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</si>
  <si>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</si>
  <si>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</si>
  <si>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</si>
  <si>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</si>
  <si>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</si>
  <si>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</si>
  <si>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</si>
  <si>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</si>
  <si>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</si>
  <si>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</si>
  <si>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</si>
  <si>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</si>
  <si>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</si>
  <si>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</si>
  <si>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</si>
  <si>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</si>
  <si>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</si>
  <si>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</si>
  <si>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</si>
  <si>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</si>
  <si>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</si>
  <si>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</si>
  <si>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</si>
  <si>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</si>
  <si>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</si>
  <si>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</si>
  <si>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</si>
  <si>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</si>
  <si>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</si>
  <si>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</si>
  <si>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</si>
  <si>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</si>
  <si>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</si>
  <si>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</si>
  <si>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</si>
  <si>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</si>
  <si>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</si>
  <si>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</si>
  <si>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</si>
  <si>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</si>
  <si>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</si>
  <si>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</si>
  <si>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</si>
  <si>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</si>
  <si>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</si>
  <si>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</si>
  <si>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</si>
  <si>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</si>
  <si>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</si>
  <si>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</si>
  <si>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</si>
  <si>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</si>
  <si>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</si>
  <si>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</si>
  <si>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</si>
  <si>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</si>
  <si>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</si>
  <si>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</si>
  <si>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</si>
  <si>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</si>
  <si>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</si>
  <si>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</si>
  <si>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</si>
  <si>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</si>
  <si>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</si>
  <si>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</si>
  <si>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</si>
  <si>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</si>
  <si>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</si>
  <si>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</si>
  <si>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</si>
  <si>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</si>
  <si>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</si>
  <si>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</si>
  <si>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</si>
  <si>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</si>
  <si>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</si>
  <si>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</si>
  <si>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</si>
  <si>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</si>
  <si>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</si>
  <si>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</si>
  <si>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</si>
  <si>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</si>
  <si>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</si>
  <si>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</si>
  <si>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</si>
  <si>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</si>
  <si>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</si>
  <si>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</si>
  <si>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</si>
  <si>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</si>
  <si>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</si>
  <si>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</si>
  <si>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</si>
  <si>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</si>
  <si>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</si>
  <si>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</si>
  <si>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</si>
  <si>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</si>
  <si>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</si>
  <si>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</si>
  <si>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</si>
  <si>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</si>
  <si>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</si>
  <si>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</si>
  <si>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</si>
  <si>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</si>
  <si>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</si>
  <si>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</si>
  <si>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</si>
  <si>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</si>
  <si>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</si>
  <si>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</si>
  <si>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</si>
  <si>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</si>
  <si>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</si>
  <si>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</si>
  <si>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</si>
  <si>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</si>
  <si>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</si>
  <si>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</si>
  <si>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</si>
  <si>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</si>
  <si>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</si>
  <si>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</si>
  <si>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</si>
  <si>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</si>
  <si>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</si>
  <si>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</si>
  <si>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</si>
  <si>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</si>
  <si>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</si>
  <si>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</si>
  <si>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</si>
  <si>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</si>
  <si>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</si>
  <si>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</si>
  <si>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</si>
  <si>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</si>
  <si>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</si>
  <si>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</si>
  <si>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</si>
  <si>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</si>
  <si>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</si>
  <si>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</si>
  <si>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</si>
  <si>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</si>
  <si>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</si>
  <si>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</si>
  <si>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</si>
  <si>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</si>
  <si>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</si>
  <si>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</si>
  <si>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</si>
  <si>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</si>
  <si>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</si>
  <si>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</si>
  <si>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</si>
  <si>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</si>
  <si>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</si>
  <si>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</si>
  <si>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</si>
  <si>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</si>
  <si>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</si>
  <si>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</si>
  <si>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</si>
  <si>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</si>
  <si>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</si>
  <si>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</si>
  <si>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</si>
  <si>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</si>
  <si>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</si>
  <si>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</si>
  <si>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</si>
  <si>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</si>
  <si>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</si>
  <si>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</si>
  <si>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</si>
  <si>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</si>
  <si>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</si>
  <si>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</si>
  <si>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</si>
  <si>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</si>
  <si>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</si>
  <si>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</si>
  <si>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</si>
  <si>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</si>
  <si>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</si>
  <si>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</si>
  <si>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</si>
  <si>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</si>
  <si>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</si>
  <si>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</si>
  <si>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</si>
  <si>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</si>
  <si>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</si>
  <si>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</si>
  <si>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</si>
  <si>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</si>
  <si>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</si>
  <si>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</si>
  <si>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</si>
  <si>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</si>
  <si>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</si>
  <si>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</si>
  <si>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</si>
  <si>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</si>
  <si>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</si>
  <si>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</si>
  <si>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</si>
  <si>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</si>
  <si>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</si>
  <si>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</si>
  <si>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</si>
  <si>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</si>
  <si>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</si>
  <si>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</si>
  <si>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</si>
  <si>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</si>
  <si>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</si>
  <si>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</si>
  <si>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</si>
  <si>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</si>
  <si>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</si>
  <si>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</si>
  <si>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</si>
  <si>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</si>
  <si>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</si>
  <si>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</si>
  <si>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</si>
  <si>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</si>
  <si>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</si>
  <si>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</si>
  <si>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</si>
  <si>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</si>
  <si>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</si>
  <si>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</si>
  <si>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</si>
  <si>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</si>
  <si>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</si>
  <si>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</si>
  <si>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</si>
  <si>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</si>
  <si>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</si>
  <si>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</si>
  <si>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</si>
  <si>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</si>
  <si>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</si>
  <si>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</si>
  <si>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</si>
  <si>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</si>
  <si>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</si>
  <si>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</si>
  <si>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</si>
  <si>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</si>
  <si>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</si>
  <si>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</si>
  <si>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</si>
  <si>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</si>
  <si>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</si>
  <si>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</si>
  <si>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</si>
  <si>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</si>
  <si>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</si>
  <si>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</si>
  <si>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</si>
  <si>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</si>
  <si>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</si>
  <si>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</si>
  <si>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</si>
  <si>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</si>
  <si>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</si>
  <si>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</si>
  <si>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</si>
  <si>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</si>
  <si>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</si>
  <si>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</si>
  <si>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</si>
  <si>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</si>
  <si>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</si>
  <si>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</si>
  <si>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</si>
  <si>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</si>
  <si>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</si>
  <si>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</si>
  <si>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</si>
  <si>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</si>
  <si>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</si>
  <si>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</si>
  <si>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</si>
  <si>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</si>
  <si>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</si>
  <si>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</si>
  <si>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</si>
  <si>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</si>
  <si>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</si>
  <si>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</si>
  <si>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</si>
  <si>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</si>
  <si>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</si>
  <si>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</si>
  <si>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</si>
  <si>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</si>
  <si>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</si>
  <si>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</si>
  <si>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</si>
  <si>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</si>
  <si>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</si>
  <si>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</si>
  <si>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</si>
  <si>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</si>
  <si>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</si>
  <si>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</si>
  <si>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</si>
  <si>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</si>
  <si>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</si>
  <si>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</si>
  <si>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</si>
  <si>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</si>
  <si>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</si>
  <si>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</si>
  <si>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</si>
  <si>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</si>
  <si>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</si>
  <si>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</si>
  <si>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</si>
  <si>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</si>
  <si>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</si>
  <si>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</si>
  <si>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</si>
  <si>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</si>
  <si>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</si>
  <si>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</si>
  <si>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</si>
  <si>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</si>
  <si>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</si>
  <si>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</si>
  <si>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</si>
  <si>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</si>
  <si>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</si>
  <si>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</si>
  <si>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</si>
  <si>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</si>
  <si>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</si>
  <si>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</si>
  <si>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</si>
  <si>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</si>
  <si>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</si>
  <si>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</si>
  <si>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</si>
  <si>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</si>
  <si>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</si>
  <si>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</si>
  <si>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</si>
  <si>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</si>
  <si>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</si>
  <si>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</si>
  <si>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</si>
  <si>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</si>
  <si>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</si>
  <si>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</si>
  <si>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</si>
  <si>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</si>
  <si>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</si>
  <si>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</si>
  <si>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</si>
  <si>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</si>
  <si>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</si>
  <si>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</si>
  <si>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</si>
  <si>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</si>
  <si>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</si>
  <si>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</si>
  <si>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</si>
  <si>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</si>
  <si>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</si>
  <si>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</si>
  <si>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</si>
  <si>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</si>
  <si>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</si>
  <si>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</si>
  <si>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</si>
  <si>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</si>
  <si>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</si>
  <si>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</si>
  <si>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</si>
  <si>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</si>
  <si>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</si>
  <si>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</si>
  <si>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</si>
  <si>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</si>
  <si>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</si>
  <si>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</si>
  <si>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</si>
  <si>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</si>
  <si>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</si>
  <si>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</si>
  <si>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</si>
  <si>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</si>
  <si>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</si>
  <si>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</si>
  <si>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</si>
  <si>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</si>
  <si>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</si>
  <si>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</si>
  <si>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</si>
  <si>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</si>
  <si>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</si>
  <si>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</si>
  <si>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</si>
  <si>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</si>
  <si>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</si>
  <si>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</si>
  <si>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</si>
  <si>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</si>
  <si>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</si>
  <si>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</si>
  <si>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</si>
  <si>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</si>
  <si>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</si>
  <si>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</si>
  <si>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</si>
  <si>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</si>
  <si>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</si>
  <si>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</si>
  <si>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</si>
  <si>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</si>
  <si>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</si>
  <si>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</si>
  <si>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</si>
  <si>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</si>
  <si>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</si>
  <si>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</si>
  <si>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</si>
  <si>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</si>
  <si>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</si>
  <si>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</si>
  <si>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</si>
  <si>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</si>
  <si>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</si>
  <si>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</si>
  <si>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</si>
  <si>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</si>
  <si>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</si>
  <si>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</si>
  <si>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</si>
  <si>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</si>
  <si>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</si>
  <si>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</si>
  <si>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</si>
  <si>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</si>
  <si>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</si>
  <si>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</si>
  <si>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</si>
  <si>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</si>
  <si>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</si>
  <si>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</si>
  <si>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</si>
  <si>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</si>
  <si>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</si>
  <si>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</si>
  <si>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</si>
  <si>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</si>
  <si>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</si>
  <si>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</si>
  <si>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</si>
  <si>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</si>
  <si>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</si>
  <si>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</si>
  <si>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</si>
  <si>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</si>
  <si>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</si>
  <si>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</si>
  <si>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</si>
  <si>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</si>
  <si>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</si>
  <si>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</si>
  <si>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</si>
  <si>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</si>
  <si>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</si>
  <si>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</si>
  <si>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</si>
  <si>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</si>
  <si>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</si>
  <si>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</si>
  <si>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</si>
  <si>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</si>
  <si>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</si>
  <si>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</si>
  <si>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</si>
  <si>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</si>
  <si>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</si>
  <si>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</si>
  <si>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</si>
  <si>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</si>
  <si>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</si>
  <si>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</si>
  <si>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</si>
  <si>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</si>
  <si>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</si>
  <si>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</si>
  <si>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</si>
  <si>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</si>
  <si>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</si>
  <si>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</si>
  <si>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</si>
  <si>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</si>
  <si>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</si>
  <si>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</si>
  <si>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</si>
  <si>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</si>
  <si>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</si>
  <si>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</si>
  <si>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</si>
  <si>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</si>
  <si>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</si>
  <si>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</si>
  <si>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</si>
  <si>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</si>
  <si>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</si>
  <si>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</si>
  <si>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</si>
  <si>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</si>
  <si>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</si>
  <si>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</si>
  <si>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</si>
  <si>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</si>
  <si>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</si>
  <si>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</si>
  <si>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</si>
  <si>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</si>
  <si>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</si>
  <si>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</si>
  <si>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</si>
  <si>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</si>
  <si>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</si>
  <si>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</si>
  <si>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</si>
  <si>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</si>
  <si>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</si>
  <si>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</si>
  <si>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</si>
  <si>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</si>
  <si>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</si>
  <si>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</si>
  <si>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</si>
  <si>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</si>
  <si>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</si>
  <si>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</si>
  <si>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</si>
  <si>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</si>
  <si>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</si>
  <si>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</si>
  <si>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</si>
  <si>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</si>
  <si>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</si>
  <si>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</si>
  <si>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</si>
  <si>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</si>
  <si>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</si>
  <si>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</si>
  <si>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</si>
  <si>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</si>
  <si>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</si>
  <si>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</si>
  <si>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</si>
  <si>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</si>
  <si>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</si>
  <si>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</si>
  <si>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</si>
  <si>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</si>
  <si>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</si>
  <si>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</si>
  <si>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</si>
  <si>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</si>
  <si>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</si>
  <si>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</si>
  <si>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</si>
  <si>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</si>
  <si>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</si>
  <si>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</si>
  <si>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</si>
  <si>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</si>
  <si>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</si>
  <si>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</si>
  <si>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</si>
  <si>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</si>
  <si>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</si>
  <si>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</si>
  <si>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</si>
  <si>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</si>
  <si>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</si>
  <si>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</si>
  <si>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</si>
  <si>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</si>
  <si>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</si>
  <si>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</si>
  <si>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</si>
  <si>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</si>
  <si>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</si>
  <si>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</si>
  <si>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</si>
  <si>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</si>
  <si>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</si>
  <si>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</si>
  <si>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</si>
  <si>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</si>
  <si>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</si>
  <si>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</si>
  <si>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</si>
  <si>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</si>
  <si>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</si>
  <si>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</si>
  <si>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</si>
  <si>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</si>
  <si>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</si>
  <si>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</si>
  <si>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</si>
  <si>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</si>
  <si>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</si>
  <si>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</si>
  <si>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</si>
  <si>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</si>
  <si>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</si>
  <si>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</si>
  <si>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</si>
  <si>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</si>
  <si>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</si>
  <si>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</si>
  <si>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</si>
  <si>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</si>
  <si>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</si>
  <si>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</si>
  <si>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</si>
  <si>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</si>
  <si>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</si>
  <si>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</si>
  <si>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</si>
  <si>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</si>
  <si>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</si>
  <si>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</si>
  <si>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</si>
  <si>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</si>
  <si>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</si>
  <si>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</si>
  <si>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</si>
  <si>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</si>
  <si>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</si>
  <si>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</si>
  <si>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</si>
  <si>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</si>
  <si>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</si>
  <si>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</si>
  <si>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</si>
  <si>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</si>
  <si>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</si>
  <si>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</si>
  <si>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</si>
  <si>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</si>
  <si>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</si>
  <si>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</si>
  <si>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</si>
  <si>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</si>
  <si>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</si>
  <si>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</si>
  <si>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</si>
  <si>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</si>
  <si>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</si>
  <si>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</si>
  <si>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</si>
  <si>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</si>
  <si>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</si>
  <si>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</si>
  <si>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</si>
  <si>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</si>
  <si>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</si>
  <si>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</si>
  <si>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</si>
  <si>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</si>
  <si>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</si>
  <si>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</si>
  <si>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</si>
  <si>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</si>
  <si>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</si>
  <si>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</si>
  <si>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</si>
  <si>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</si>
  <si>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</si>
  <si>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</si>
  <si>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</si>
  <si>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</si>
  <si>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</si>
  <si>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</si>
  <si>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</si>
  <si>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</si>
  <si>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</si>
  <si>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</si>
  <si>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</si>
  <si>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</si>
  <si>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</si>
  <si>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</si>
  <si>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</si>
  <si>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</si>
  <si>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</si>
  <si>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</si>
  <si>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</si>
  <si>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</si>
  <si>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</si>
  <si>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</si>
  <si>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</si>
  <si>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</si>
  <si>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</si>
  <si>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</si>
  <si>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</si>
  <si>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</si>
  <si>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</si>
  <si>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</si>
  <si>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</si>
  <si>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</si>
  <si>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</si>
  <si>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</si>
  <si>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</si>
  <si>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</si>
  <si>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</si>
  <si>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</si>
  <si>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</si>
  <si>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</si>
  <si>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</si>
  <si>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</si>
  <si>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</si>
  <si>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</si>
  <si>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</si>
  <si>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</si>
  <si>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</si>
  <si>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</si>
  <si>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</si>
  <si>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</si>
  <si>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</si>
  <si>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</si>
  <si>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</si>
  <si>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</si>
  <si>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</si>
  <si>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</si>
  <si>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</si>
  <si>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</si>
  <si>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</si>
  <si>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</si>
  <si>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</si>
  <si>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</si>
  <si>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</si>
  <si>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</si>
  <si>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</si>
  <si>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</si>
  <si>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</si>
  <si>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</si>
  <si>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</si>
  <si>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</si>
  <si>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</si>
  <si>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</si>
  <si>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</si>
  <si>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</si>
  <si>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</si>
  <si>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</si>
  <si>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</si>
  <si>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</si>
  <si>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</si>
  <si>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</si>
  <si>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</si>
  <si>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</si>
  <si>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</si>
  <si>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</si>
  <si>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</si>
  <si>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</si>
  <si>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</si>
  <si>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</si>
  <si>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</si>
  <si>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</si>
  <si>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</si>
  <si>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</si>
  <si>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</si>
  <si>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</si>
  <si>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</si>
  <si>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</si>
  <si>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</si>
  <si>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</si>
  <si>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</si>
  <si>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</si>
  <si>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</si>
  <si>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</si>
  <si>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</si>
  <si>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</si>
  <si>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</si>
  <si>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</si>
  <si>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</si>
  <si>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</si>
  <si>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</si>
  <si>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</si>
  <si>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</si>
  <si>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</si>
  <si>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</si>
  <si>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</si>
  <si>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</si>
  <si>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</si>
  <si>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</si>
  <si>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</si>
  <si>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</si>
  <si>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</si>
  <si>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</si>
  <si>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</si>
  <si>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</si>
  <si>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</si>
  <si>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</si>
  <si>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</si>
  <si>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</si>
  <si>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</si>
  <si>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</si>
  <si>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</si>
  <si>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</si>
  <si>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</si>
  <si>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</si>
  <si>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</si>
  <si>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</si>
  <si>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</si>
  <si>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</si>
  <si>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</si>
  <si>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</si>
  <si>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</si>
  <si>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</si>
  <si>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</si>
  <si>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</si>
  <si>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</si>
  <si>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</si>
  <si>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</si>
  <si>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</si>
  <si>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</si>
  <si>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</si>
  <si>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</si>
  <si>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</si>
  <si>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</si>
  <si>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</si>
  <si>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</si>
  <si>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</si>
  <si>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</si>
  <si>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</si>
  <si>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</si>
  <si>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</si>
  <si>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</si>
  <si>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</si>
  <si>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</si>
  <si>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</si>
  <si>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</si>
  <si>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</si>
  <si>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</si>
  <si>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</si>
  <si>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</si>
  <si>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</si>
  <si>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</si>
  <si>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</si>
  <si>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</si>
  <si>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</si>
  <si>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</si>
  <si>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</si>
  <si>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</si>
  <si>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</si>
  <si>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</si>
  <si>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</si>
  <si>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</si>
  <si>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</si>
  <si>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</si>
  <si>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</si>
  <si>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</si>
  <si>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</si>
  <si>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</si>
  <si>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</si>
  <si>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</si>
  <si>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</si>
  <si>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</si>
  <si>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</si>
  <si>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</si>
  <si>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</si>
  <si>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</si>
  <si>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</si>
  <si>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</si>
  <si>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</si>
  <si>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</si>
  <si>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</si>
  <si>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</si>
  <si>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</si>
  <si>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</si>
  <si>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</si>
  <si>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</si>
  <si>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</si>
  <si>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</si>
  <si>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</si>
  <si>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</si>
  <si>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</si>
  <si>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</si>
  <si>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</si>
  <si>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</si>
  <si>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</si>
  <si>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</si>
  <si>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</si>
  <si>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</si>
  <si>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</si>
  <si>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</si>
  <si>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</si>
  <si>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</si>
  <si>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</si>
  <si>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</si>
  <si>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</si>
  <si>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</si>
  <si>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</si>
  <si>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</si>
  <si>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</si>
  <si>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</si>
  <si>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</si>
  <si>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</si>
  <si>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</si>
  <si>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</si>
  <si>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</si>
  <si>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</si>
  <si>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</si>
  <si>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</si>
  <si>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</si>
  <si>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</si>
  <si>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</si>
  <si>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</si>
  <si>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</si>
  <si>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</si>
  <si>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</si>
  <si>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</si>
  <si>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</si>
  <si>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</si>
  <si>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</si>
  <si>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</si>
  <si>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</si>
  <si>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</si>
  <si>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</si>
  <si>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</si>
  <si>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</si>
  <si>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</si>
  <si>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</si>
  <si>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</si>
  <si>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</si>
  <si>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</si>
  <si>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</si>
  <si>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</si>
  <si>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</si>
  <si>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</si>
  <si>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</si>
  <si>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</si>
  <si>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</si>
  <si>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</si>
  <si>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</si>
  <si>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</si>
  <si>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</si>
  <si>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</si>
  <si>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</si>
  <si>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</si>
  <si>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</si>
  <si>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</si>
  <si>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</si>
  <si>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</si>
  <si>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</si>
  <si>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</si>
  <si>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</si>
  <si>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</si>
  <si>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</si>
  <si>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</si>
  <si>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</si>
  <si>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</si>
  <si>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</si>
  <si>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</si>
  <si>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</si>
  <si>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</si>
  <si>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</si>
  <si>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</si>
  <si>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</si>
  <si>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</si>
  <si>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</si>
  <si>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</si>
  <si>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</si>
  <si>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</si>
  <si>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</si>
  <si>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</si>
  <si>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</si>
  <si>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</si>
  <si>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</si>
  <si>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</si>
  <si>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</si>
  <si>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</si>
  <si>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</si>
  <si>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</si>
  <si>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</si>
  <si>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</si>
  <si>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</si>
  <si>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</si>
  <si>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</si>
  <si>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</si>
  <si>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</si>
  <si>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</si>
  <si>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</si>
  <si>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</si>
  <si>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</si>
  <si>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</si>
  <si>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</si>
  <si>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</si>
  <si>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</si>
  <si>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</si>
  <si>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</si>
  <si>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</si>
  <si>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</si>
  <si>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</si>
  <si>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</si>
  <si>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</si>
  <si>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</si>
  <si>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</si>
  <si>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</si>
  <si>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</si>
  <si>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</si>
  <si>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</si>
  <si>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</si>
  <si>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</si>
  <si>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</si>
  <si>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</si>
  <si>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</si>
  <si>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</si>
  <si>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</si>
  <si>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</si>
  <si>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</si>
  <si>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</si>
  <si>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</si>
  <si>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</si>
  <si>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</si>
  <si>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</si>
  <si>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</si>
  <si>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</si>
  <si>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</si>
  <si>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</si>
  <si>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</si>
  <si>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</si>
  <si>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</si>
  <si>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</si>
  <si>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</si>
  <si>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</si>
  <si>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</si>
  <si>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</si>
  <si>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</si>
  <si>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</si>
  <si>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</si>
  <si>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</si>
  <si>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</si>
  <si>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</si>
  <si>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</si>
  <si>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</si>
  <si>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</si>
  <si>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</si>
  <si>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</si>
  <si>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</si>
  <si>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</si>
  <si>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</si>
  <si>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</si>
  <si>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</si>
  <si>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</si>
  <si>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</si>
  <si>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</si>
  <si>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</si>
  <si>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</si>
  <si>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</si>
  <si>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</si>
  <si>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</si>
  <si>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</si>
  <si>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</si>
  <si>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</si>
  <si>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</si>
  <si>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</si>
  <si>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</si>
  <si>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</si>
  <si>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</si>
  <si>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</si>
  <si>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</si>
  <si>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</si>
  <si>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</si>
  <si>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</si>
  <si>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</si>
  <si>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</si>
  <si>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</si>
  <si>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</si>
  <si>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</si>
  <si>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</si>
  <si>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</si>
  <si>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</si>
  <si>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</si>
  <si>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</si>
  <si>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</si>
  <si>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</si>
  <si>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</si>
  <si>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</si>
  <si>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</si>
  <si>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</si>
  <si>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</si>
  <si>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</si>
  <si>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</si>
  <si>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</si>
  <si>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</si>
  <si>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</si>
  <si>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</si>
  <si>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</si>
  <si>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</si>
  <si>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</si>
  <si>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</si>
  <si>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</si>
  <si>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</si>
  <si>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</si>
  <si>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</si>
  <si>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</si>
  <si>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</si>
  <si>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</si>
  <si>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</si>
  <si>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</si>
  <si>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</si>
  <si>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</si>
  <si>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</si>
  <si>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</si>
  <si>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</si>
  <si>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</si>
  <si>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</si>
  <si>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</si>
  <si>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</si>
  <si>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</si>
  <si>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</si>
  <si>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</si>
  <si>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</si>
  <si>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</si>
  <si>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</si>
  <si>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</si>
  <si>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</si>
  <si>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</si>
  <si>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</si>
  <si>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</si>
  <si>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</si>
  <si>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</si>
  <si>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</si>
  <si>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</si>
  <si>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</si>
  <si>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</si>
  <si>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</si>
  <si>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</si>
  <si>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</si>
  <si>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</si>
  <si>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</si>
  <si>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</si>
  <si>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</si>
  <si>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</si>
  <si>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</si>
  <si>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</si>
  <si>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</si>
  <si>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</si>
  <si>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</si>
  <si>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</si>
  <si>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</si>
  <si>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</si>
  <si>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</si>
  <si>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</si>
  <si>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</si>
  <si>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</si>
  <si>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</si>
  <si>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</si>
  <si>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</si>
  <si>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</si>
  <si>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</si>
  <si>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</si>
  <si>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</si>
  <si>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</si>
  <si>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</si>
  <si>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</si>
  <si>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</si>
  <si>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</si>
  <si>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</si>
  <si>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</si>
  <si>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</si>
  <si>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</si>
  <si>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</si>
  <si>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</si>
  <si>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</si>
  <si>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</si>
  <si>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</si>
  <si>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</si>
  <si>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</si>
  <si>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</si>
  <si>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</si>
  <si>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</si>
  <si>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</si>
  <si>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</si>
  <si>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</si>
  <si>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</si>
  <si>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</si>
  <si>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</si>
  <si>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</si>
  <si>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</si>
  <si>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</si>
  <si>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</si>
  <si>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</si>
  <si>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</si>
  <si>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</si>
  <si>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</si>
  <si>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</si>
  <si>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</si>
  <si>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</si>
  <si>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</si>
  <si>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</si>
  <si>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</si>
  <si>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</si>
  <si>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</si>
  <si>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</si>
  <si>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</si>
  <si>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</si>
  <si>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</si>
  <si>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</si>
  <si>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</si>
  <si>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</si>
  <si>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</si>
  <si>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</si>
  <si>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</si>
  <si>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</si>
  <si>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</si>
  <si>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</si>
  <si>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</si>
  <si>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</si>
  <si>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</si>
  <si>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</si>
  <si>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</si>
  <si>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</si>
  <si>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</si>
  <si>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</si>
  <si>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</si>
  <si>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</si>
  <si>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</si>
  <si>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</si>
  <si>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</si>
  <si>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</si>
  <si>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</si>
  <si>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</si>
  <si>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</si>
  <si>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</si>
  <si>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</si>
  <si>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</si>
  <si>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</si>
  <si>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</si>
  <si>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</si>
  <si>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</si>
  <si>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</si>
  <si>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</si>
  <si>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</si>
  <si>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</si>
  <si>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</si>
  <si>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</si>
  <si>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</si>
  <si>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</si>
  <si>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</si>
  <si>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</si>
  <si>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</si>
  <si>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</si>
  <si>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</si>
  <si>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</si>
  <si>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</si>
  <si>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</si>
  <si>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</si>
  <si>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</si>
  <si>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</si>
  <si>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</si>
  <si>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</si>
  <si>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</si>
  <si>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</si>
  <si>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</si>
  <si>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</si>
  <si>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</si>
  <si>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</si>
  <si>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</si>
  <si>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</si>
  <si>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</si>
  <si>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</si>
  <si>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</si>
  <si>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</si>
  <si>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</si>
  <si>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</si>
  <si>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</si>
  <si>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</si>
  <si>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</si>
  <si>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</si>
  <si>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</si>
  <si>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</si>
  <si>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</si>
  <si>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</si>
  <si>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</si>
  <si>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</si>
  <si>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</si>
  <si>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</si>
  <si>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</si>
  <si>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</si>
  <si>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</si>
  <si>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</si>
  <si>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</si>
  <si>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</si>
  <si>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</si>
  <si>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</si>
  <si>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</si>
  <si>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</si>
  <si>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</si>
  <si>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</si>
  <si>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</si>
  <si>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</si>
  <si>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</si>
  <si>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</si>
  <si>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</si>
  <si>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</si>
  <si>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</si>
  <si>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</si>
  <si>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</si>
  <si>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</si>
  <si>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</si>
  <si>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</si>
  <si>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</si>
  <si>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</si>
  <si>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</si>
  <si>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</si>
  <si>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</si>
  <si>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</si>
  <si>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</si>
  <si>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</si>
  <si>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</si>
  <si>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</si>
  <si>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</si>
  <si>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</si>
  <si>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</si>
  <si>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</si>
  <si>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</si>
  <si>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</si>
  <si>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</si>
  <si>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</si>
  <si>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</si>
  <si>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</si>
  <si>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</si>
  <si>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</si>
  <si>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</si>
  <si>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</si>
  <si>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</si>
  <si>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</si>
  <si>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</si>
  <si>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</si>
  <si>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</si>
  <si>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</si>
  <si>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</si>
  <si>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</si>
  <si>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</si>
  <si>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</si>
  <si>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</si>
  <si>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</si>
  <si>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</si>
  <si>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</si>
  <si>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</si>
  <si>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</si>
  <si>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</si>
  <si>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</si>
  <si>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</si>
  <si>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</si>
  <si>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</si>
  <si>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</si>
  <si>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</si>
  <si>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</si>
  <si>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</si>
  <si>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</si>
  <si>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</si>
  <si>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</si>
  <si>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</si>
  <si>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</si>
  <si>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</si>
  <si>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</si>
  <si>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</si>
  <si>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</si>
  <si>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</si>
  <si>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</si>
  <si>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</si>
  <si>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</si>
  <si>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</si>
  <si>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</si>
  <si>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</si>
  <si>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</si>
  <si>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</si>
  <si>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</si>
  <si>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</si>
  <si>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</si>
  <si>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</si>
  <si>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</si>
  <si>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</si>
  <si>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</si>
  <si>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</si>
  <si>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</si>
  <si>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</si>
  <si>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</si>
  <si>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</si>
  <si>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</si>
  <si>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</si>
  <si>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</si>
  <si>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</si>
  <si>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</si>
  <si>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</si>
  <si>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</si>
  <si>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</si>
  <si>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</si>
  <si>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</si>
  <si>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</si>
  <si>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</si>
  <si>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</si>
  <si>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</si>
  <si>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</si>
  <si>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</si>
  <si>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</si>
  <si>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</si>
  <si>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</si>
  <si>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</si>
  <si>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</si>
  <si>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</si>
  <si>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</si>
  <si>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</si>
  <si>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</si>
  <si>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</si>
  <si>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</si>
  <si>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</si>
  <si>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</si>
  <si>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</si>
  <si>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</si>
  <si>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</si>
  <si>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</si>
  <si>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</si>
  <si>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</si>
  <si>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</si>
  <si>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</si>
  <si>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</si>
  <si>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</si>
  <si>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</si>
  <si>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</si>
  <si>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</si>
  <si>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</si>
  <si>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</si>
  <si>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</si>
  <si>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</si>
  <si>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</si>
  <si>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</si>
  <si>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</si>
  <si>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</si>
  <si>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</si>
  <si>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</si>
  <si>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</si>
  <si>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</si>
  <si>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</si>
  <si>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</si>
  <si>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</si>
  <si>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</si>
  <si>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</si>
  <si>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</si>
  <si>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</si>
  <si>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</si>
  <si>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</si>
  <si>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</si>
  <si>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</si>
  <si>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</si>
  <si>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</si>
  <si>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</si>
  <si>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</si>
  <si>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</si>
  <si>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</si>
  <si>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</si>
  <si>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</si>
  <si>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</si>
  <si>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</si>
  <si>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</si>
  <si>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</si>
  <si>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</si>
  <si>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</si>
  <si>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</si>
  <si>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</si>
  <si>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</si>
  <si>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</si>
  <si>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</si>
  <si>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</si>
  <si>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</si>
  <si>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</si>
  <si>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</si>
  <si>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</si>
  <si>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</si>
  <si>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</si>
  <si>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</si>
  <si>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</si>
  <si>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</si>
  <si>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</si>
  <si>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</si>
  <si>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</si>
  <si>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</si>
  <si>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</si>
  <si>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</si>
  <si>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</si>
  <si>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</si>
  <si>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</si>
  <si>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</si>
  <si>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</si>
  <si>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</si>
  <si>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</si>
  <si>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</si>
  <si>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</si>
  <si>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</si>
  <si>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</si>
  <si>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</si>
  <si>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</si>
  <si>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</si>
  <si>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</si>
  <si>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</si>
  <si>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</si>
  <si>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</si>
  <si>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</si>
  <si>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</si>
  <si>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</si>
  <si>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</si>
  <si>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</si>
  <si>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</si>
  <si>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</si>
  <si>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</si>
  <si>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</si>
  <si>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</si>
  <si>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</si>
  <si>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</si>
  <si>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</si>
  <si>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</si>
  <si>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</si>
  <si>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</si>
  <si>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</si>
  <si>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</si>
  <si>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</si>
  <si>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</si>
  <si>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</si>
  <si>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</si>
  <si>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</si>
  <si>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</si>
  <si>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</si>
  <si>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</si>
  <si>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</si>
  <si>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</si>
  <si>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</si>
  <si>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</si>
  <si>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</si>
  <si>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</si>
  <si>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</si>
  <si>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</si>
  <si>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</si>
  <si>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</si>
  <si>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</si>
  <si>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</si>
  <si>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</si>
  <si>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</si>
  <si>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</si>
  <si>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</si>
  <si>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</si>
  <si>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</si>
  <si>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</si>
  <si>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</si>
  <si>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</si>
  <si>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</si>
  <si>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</si>
  <si>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</si>
  <si>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</si>
  <si>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</si>
  <si>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</si>
  <si>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</si>
  <si>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</si>
  <si>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</si>
  <si>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</si>
  <si>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</si>
  <si>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</si>
  <si>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</si>
  <si>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</si>
  <si>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</si>
  <si>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</si>
  <si>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</si>
  <si>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</si>
  <si>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</si>
  <si>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</si>
  <si>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</si>
  <si>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</si>
  <si>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</si>
  <si>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</si>
  <si>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</si>
  <si>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</si>
  <si>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</si>
  <si>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</si>
  <si>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</si>
  <si>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</si>
  <si>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</si>
  <si>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</si>
  <si>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</si>
  <si>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</si>
  <si>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</si>
  <si>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</si>
  <si>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</si>
  <si>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</si>
  <si>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</si>
  <si>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</si>
  <si>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</si>
  <si>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</si>
  <si>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</si>
  <si>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</si>
  <si>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</si>
  <si>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</si>
  <si>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</si>
  <si>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</si>
  <si>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</si>
  <si>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</si>
  <si>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</si>
  <si>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</si>
  <si>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</si>
  <si>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</si>
  <si>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</si>
  <si>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</si>
  <si>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</si>
  <si>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</si>
  <si>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</si>
  <si>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</si>
  <si>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</si>
  <si>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</si>
  <si>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</si>
  <si>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</si>
  <si>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</si>
  <si>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</si>
  <si>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</si>
  <si>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</si>
  <si>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</si>
  <si>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</si>
  <si>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</si>
  <si>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</si>
  <si>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</si>
  <si>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</si>
  <si>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</si>
  <si>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</si>
  <si>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</si>
  <si>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</si>
  <si>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</si>
  <si>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</si>
  <si>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</si>
  <si>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</si>
  <si>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</si>
  <si>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</si>
  <si>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</si>
  <si>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</si>
  <si>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</si>
  <si>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</si>
  <si>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</si>
  <si>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</si>
  <si>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</si>
  <si>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</si>
  <si>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</si>
  <si>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</si>
  <si>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</si>
  <si>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</si>
  <si>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</si>
  <si>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</si>
  <si>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</si>
  <si>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</si>
  <si>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</si>
  <si>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</si>
  <si>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</si>
  <si>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</si>
  <si>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</si>
  <si>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</si>
  <si>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</si>
  <si>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</si>
  <si>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</si>
  <si>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</si>
  <si>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</si>
  <si>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</si>
  <si>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</si>
  <si>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</si>
  <si>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</si>
  <si>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</si>
  <si>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</si>
  <si>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</si>
  <si>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</si>
  <si>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</si>
  <si>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</si>
  <si>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</si>
  <si>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</si>
  <si>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</si>
  <si>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</si>
  <si>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</si>
  <si>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</si>
  <si>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</si>
  <si>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</si>
  <si>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</si>
  <si>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</si>
  <si>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</si>
  <si>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</si>
  <si>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</si>
  <si>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</si>
  <si>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</si>
  <si>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</si>
  <si>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</si>
  <si>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</si>
  <si>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</si>
  <si>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</si>
  <si>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</si>
  <si>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</si>
  <si>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</si>
  <si>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</si>
  <si>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</si>
  <si>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</si>
  <si>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</si>
  <si>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</si>
  <si>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</si>
  <si>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</si>
  <si>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</si>
  <si>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</si>
  <si>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</si>
  <si>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</si>
  <si>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</si>
  <si>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</si>
  <si>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</si>
  <si>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</si>
  <si>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</si>
  <si>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</si>
  <si>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</si>
  <si>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</si>
  <si>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</si>
  <si>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</si>
  <si>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</si>
  <si>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</si>
  <si>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</si>
  <si>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</si>
  <si>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</si>
  <si>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</si>
  <si>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</si>
  <si>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</si>
  <si>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</si>
  <si>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</si>
  <si>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</si>
  <si>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</si>
  <si>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</si>
  <si>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</si>
  <si>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</si>
  <si>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</si>
  <si>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</si>
  <si>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</si>
  <si>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</si>
  <si>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</si>
  <si>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</si>
  <si>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</si>
  <si>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</si>
  <si>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</si>
  <si>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</si>
  <si>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</si>
  <si>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</si>
  <si>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</si>
  <si>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</si>
  <si>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</si>
  <si>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</si>
  <si>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</si>
  <si>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</si>
  <si>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</si>
  <si>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</si>
  <si>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</si>
  <si>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</si>
  <si>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</si>
  <si>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</si>
  <si>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</si>
  <si>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</si>
  <si>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</si>
  <si>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</si>
  <si>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</si>
  <si>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</si>
  <si>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</si>
  <si>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</si>
  <si>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</si>
  <si>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</si>
  <si>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</si>
  <si>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</si>
  <si>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</si>
  <si>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</si>
  <si>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</si>
  <si>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</si>
  <si>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</si>
  <si>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</si>
  <si>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</si>
  <si>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</si>
  <si>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</si>
  <si>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</si>
  <si>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</si>
  <si>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</si>
  <si>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</si>
  <si>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</si>
  <si>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</si>
  <si>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</si>
  <si>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</si>
  <si>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</si>
  <si>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</si>
  <si>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</si>
  <si>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</si>
  <si>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</si>
  <si>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</si>
  <si>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</si>
  <si>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</si>
  <si>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</si>
  <si>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</si>
  <si>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</si>
  <si>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</si>
  <si>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</si>
  <si>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</si>
  <si>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</si>
  <si>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</si>
  <si>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</si>
  <si>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</si>
  <si>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</si>
  <si>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</si>
  <si>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</si>
  <si>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</si>
  <si>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</si>
  <si>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</si>
  <si>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</si>
  <si>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</si>
  <si>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</si>
  <si>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</si>
  <si>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</si>
  <si>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</si>
  <si>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</si>
  <si>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</si>
  <si>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</si>
  <si>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</si>
  <si>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</si>
  <si>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</si>
  <si>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</si>
  <si>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</si>
  <si>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</si>
  <si>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</si>
  <si>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</si>
  <si>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</si>
  <si>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</si>
  <si>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</si>
  <si>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</si>
  <si>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</si>
  <si>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</si>
  <si>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</si>
  <si>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</si>
  <si>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</si>
  <si>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</si>
  <si>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</si>
  <si>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</si>
  <si>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</si>
  <si>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</si>
  <si>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</si>
  <si>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</si>
  <si>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</si>
  <si>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</si>
  <si>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</si>
  <si>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</si>
  <si>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</si>
  <si>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</si>
  <si>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</si>
  <si>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</si>
  <si>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</si>
  <si>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</si>
  <si>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</si>
  <si>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</si>
  <si>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</si>
  <si>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</si>
  <si>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</si>
  <si>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</si>
  <si>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</si>
  <si>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</si>
  <si>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</si>
  <si>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</si>
  <si>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</si>
  <si>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</si>
  <si>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</si>
  <si>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</si>
  <si>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</si>
  <si>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</si>
  <si>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</si>
  <si>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</si>
  <si>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</si>
  <si>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</si>
  <si>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</si>
  <si>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</si>
  <si>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</si>
  <si>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</si>
  <si>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</si>
  <si>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</si>
  <si>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</si>
  <si>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</si>
  <si>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</si>
  <si>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</si>
  <si>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</si>
  <si>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</si>
  <si>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</si>
  <si>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</si>
  <si>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</si>
  <si>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</si>
  <si>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</si>
  <si>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</si>
  <si>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</si>
  <si>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</si>
  <si>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</si>
  <si>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</si>
  <si>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</si>
  <si>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</si>
  <si>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</si>
  <si>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</si>
  <si>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</si>
  <si>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</si>
  <si>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</si>
  <si>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</si>
  <si>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</si>
  <si>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</si>
  <si>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</si>
  <si>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</si>
  <si>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</si>
  <si>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</si>
  <si>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</si>
  <si>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</si>
  <si>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</si>
  <si>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</si>
  <si>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</si>
  <si>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</si>
  <si>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</si>
  <si>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</si>
  <si>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</si>
  <si>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</si>
  <si>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</si>
  <si>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</si>
  <si>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</si>
  <si>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</si>
  <si>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</si>
  <si>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</si>
  <si>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</si>
  <si>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</si>
  <si>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</si>
  <si>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</si>
  <si>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</si>
  <si>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</si>
  <si>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</si>
  <si>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</si>
  <si>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</si>
  <si>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</si>
  <si>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</si>
  <si>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</si>
  <si>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</si>
  <si>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</si>
  <si>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</si>
  <si>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</si>
  <si>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</si>
  <si>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</si>
  <si>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</si>
  <si>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</si>
  <si>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</si>
  <si>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</si>
  <si>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</si>
  <si>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</si>
  <si>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</si>
  <si>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</si>
  <si>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</si>
  <si>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</si>
  <si>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</si>
  <si>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</si>
  <si>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</si>
  <si>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</si>
  <si>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</si>
  <si>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</si>
  <si>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</si>
  <si>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</si>
  <si>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</si>
  <si>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</si>
  <si>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</si>
  <si>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</si>
  <si>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</si>
  <si>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</si>
  <si>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</si>
  <si>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</si>
  <si>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</si>
  <si>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</si>
  <si>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</si>
  <si>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</si>
  <si>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</si>
  <si>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</si>
  <si>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</si>
  <si>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</si>
  <si>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</si>
  <si>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</si>
  <si>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</si>
  <si>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</si>
  <si>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</si>
  <si>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</si>
  <si>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</si>
  <si>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</si>
  <si>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</si>
  <si>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</si>
  <si>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</si>
  <si>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</si>
  <si>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</si>
  <si>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</si>
  <si>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</si>
  <si>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</si>
  <si>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</si>
  <si>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</si>
  <si>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</si>
  <si>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</si>
  <si>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</si>
  <si>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</si>
  <si>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</si>
  <si>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</si>
  <si>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</si>
  <si>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</si>
  <si>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</si>
  <si>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</si>
  <si>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</si>
  <si>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</si>
  <si>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</si>
  <si>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</si>
  <si>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</si>
  <si>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</si>
  <si>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</si>
  <si>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</si>
  <si>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</si>
  <si>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</si>
  <si>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</si>
  <si>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</si>
  <si>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</si>
  <si>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</si>
  <si>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</si>
  <si>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</si>
  <si>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</si>
  <si>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</si>
  <si>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</si>
  <si>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</si>
  <si>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</si>
  <si>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</si>
  <si>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</si>
  <si>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</si>
  <si>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</si>
  <si>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</si>
  <si>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</si>
  <si>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</si>
  <si>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</si>
  <si>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</si>
  <si>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</si>
  <si>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</si>
  <si>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</si>
  <si>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</si>
  <si>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</si>
  <si>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</si>
  <si>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</si>
  <si>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</si>
  <si>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</si>
  <si>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</si>
  <si>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</si>
  <si>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</si>
  <si>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</si>
  <si>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</si>
  <si>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</si>
  <si>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</si>
  <si>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</si>
  <si>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</si>
  <si>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</si>
  <si>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</si>
  <si>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</si>
  <si>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</si>
  <si>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</si>
  <si>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</si>
  <si>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</si>
  <si>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</si>
  <si>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</si>
  <si>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</si>
  <si>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</si>
  <si>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</si>
  <si>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</si>
  <si>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</si>
  <si>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</si>
  <si>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</si>
  <si>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</si>
  <si>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</si>
  <si>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</si>
  <si>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</si>
  <si>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</si>
  <si>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</si>
  <si>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</si>
  <si>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</si>
  <si>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</si>
  <si>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</si>
  <si>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</si>
  <si>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</si>
  <si>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</si>
  <si>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</si>
  <si>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</si>
  <si>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</si>
  <si>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</si>
  <si>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</si>
  <si>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</si>
  <si>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</si>
  <si>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</si>
  <si>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</si>
  <si>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</si>
  <si>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</si>
  <si>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</si>
  <si>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</si>
  <si>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</si>
  <si>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</si>
  <si>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</si>
  <si>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</si>
  <si>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</si>
  <si>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</si>
  <si>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</si>
  <si>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</si>
  <si>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</si>
  <si>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</si>
  <si>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</si>
  <si>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</si>
  <si>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</si>
  <si>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</si>
  <si>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</si>
  <si>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</si>
  <si>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</si>
  <si>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</si>
  <si>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</si>
  <si>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</si>
  <si>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</si>
  <si>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</si>
  <si>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</si>
  <si>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</si>
  <si>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</si>
  <si>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</si>
  <si>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</si>
  <si>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</si>
  <si>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</si>
  <si>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</si>
  <si>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</si>
  <si>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</si>
  <si>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</si>
  <si>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</si>
  <si>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</si>
  <si>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</si>
  <si>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</si>
  <si>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</si>
  <si>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</si>
  <si>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</si>
  <si>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</si>
  <si>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</si>
  <si>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</si>
  <si>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</si>
  <si>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</si>
  <si>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</si>
  <si>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</si>
  <si>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</si>
  <si>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</si>
  <si>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</si>
  <si>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</si>
  <si>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</si>
  <si>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</si>
  <si>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</si>
  <si>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</si>
  <si>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</si>
  <si>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</si>
  <si>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</si>
  <si>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</si>
  <si>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</si>
  <si>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</si>
  <si>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</si>
  <si>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</si>
  <si>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</si>
  <si>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</si>
  <si>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</si>
  <si>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</si>
  <si>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</si>
  <si>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</si>
  <si>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</si>
  <si>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</si>
  <si>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</si>
  <si>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</si>
  <si>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</si>
  <si>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</si>
  <si>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</si>
  <si>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</si>
  <si>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</si>
  <si>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</si>
  <si>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</si>
  <si>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</si>
  <si>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</si>
  <si>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</si>
  <si>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</si>
  <si>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</si>
  <si>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</si>
  <si>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</si>
  <si>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</si>
  <si>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</si>
  <si>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</si>
  <si>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</si>
  <si>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</si>
  <si>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</si>
  <si>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</si>
  <si>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</si>
  <si>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</si>
  <si>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</si>
  <si>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</si>
  <si>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</si>
  <si>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</si>
  <si>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</si>
  <si>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</si>
  <si>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</si>
  <si>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</si>
  <si>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</si>
  <si>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</si>
  <si>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</si>
  <si>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</si>
  <si>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</si>
  <si>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</si>
  <si>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</si>
  <si>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</si>
  <si>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</si>
  <si>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</si>
  <si>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</si>
  <si>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</si>
  <si>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</si>
  <si>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</si>
  <si>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</si>
  <si>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</si>
  <si>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</si>
  <si>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</si>
  <si>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</si>
  <si>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</si>
  <si>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</si>
  <si>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</si>
  <si>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</si>
  <si>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</si>
  <si>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</si>
  <si>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</si>
  <si>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</si>
  <si>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</si>
  <si>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</si>
  <si>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</si>
  <si>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</si>
  <si>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</si>
  <si>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</si>
  <si>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</si>
  <si>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</si>
  <si>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</si>
  <si>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</si>
  <si>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</si>
  <si>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</si>
  <si>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</si>
  <si>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</si>
  <si>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</si>
  <si>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</si>
  <si>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</si>
  <si>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</si>
  <si>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</si>
  <si>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</si>
  <si>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</si>
  <si>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</si>
  <si>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</si>
  <si>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</si>
  <si>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</si>
  <si>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</si>
  <si>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</si>
  <si>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</si>
  <si>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</si>
  <si>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</si>
  <si>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</si>
  <si>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</si>
  <si>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</si>
  <si>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</si>
  <si>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</si>
  <si>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</si>
  <si>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</si>
  <si>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</si>
  <si>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</si>
  <si>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</si>
  <si>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</si>
  <si>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</si>
  <si>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</si>
  <si>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</si>
  <si>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</si>
  <si>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</si>
  <si>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</si>
  <si>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</si>
  <si>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</si>
  <si>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</si>
  <si>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</si>
  <si>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</si>
  <si>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</si>
  <si>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</si>
  <si>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</si>
  <si>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</si>
  <si>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</si>
  <si>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</si>
  <si>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</si>
  <si>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</si>
  <si>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</si>
  <si>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</si>
  <si>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</si>
  <si>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</si>
  <si>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</si>
  <si>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</si>
  <si>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</si>
  <si>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</si>
  <si>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</si>
  <si>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</si>
  <si>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</si>
  <si>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</si>
  <si>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</si>
  <si>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</si>
  <si>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</si>
  <si>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</si>
  <si>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</si>
  <si>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</si>
  <si>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</si>
  <si>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</si>
  <si>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</si>
  <si>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</si>
  <si>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</si>
  <si>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</si>
  <si>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</si>
  <si>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</si>
  <si>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</si>
  <si>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</si>
  <si>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</si>
  <si>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</si>
  <si>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</si>
  <si>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</si>
  <si>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</si>
  <si>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</si>
  <si>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</si>
  <si>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</si>
  <si>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</si>
  <si>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</si>
  <si>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</si>
  <si>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</si>
  <si>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</si>
  <si>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</si>
  <si>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</si>
  <si>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</si>
  <si>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</si>
  <si>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</si>
  <si>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</si>
  <si>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</si>
  <si>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</si>
  <si>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</si>
  <si>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</si>
  <si>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</si>
  <si>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</si>
  <si>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</si>
  <si>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</si>
  <si>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</si>
  <si>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</si>
  <si>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</si>
  <si>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</si>
  <si>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</si>
  <si>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</si>
  <si>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</si>
  <si>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</si>
  <si>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</si>
  <si>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</si>
  <si>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</si>
  <si>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</si>
  <si>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</si>
  <si>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</si>
  <si>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</si>
  <si>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</si>
  <si>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</si>
  <si>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</si>
  <si>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</si>
  <si>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</si>
  <si>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</si>
  <si>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</si>
  <si>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</si>
  <si>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</si>
  <si>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</si>
  <si>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</si>
  <si>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</si>
  <si>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</si>
  <si>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</si>
  <si>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</si>
  <si>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</si>
  <si>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</si>
  <si>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</si>
  <si>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</si>
  <si>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</si>
  <si>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</si>
  <si>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</si>
  <si>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</si>
  <si>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</si>
  <si>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</si>
  <si>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</si>
  <si>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</si>
  <si>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</si>
  <si>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</si>
  <si>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</si>
  <si>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</si>
  <si>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</si>
  <si>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</si>
  <si>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</si>
  <si>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</si>
  <si>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</si>
  <si>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</si>
  <si>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</si>
  <si>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</si>
  <si>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</si>
  <si>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</si>
  <si>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</si>
  <si>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</si>
  <si>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</si>
  <si>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</si>
  <si>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</si>
  <si>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</si>
  <si>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</si>
  <si>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</si>
  <si>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</si>
  <si>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</si>
  <si>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</si>
  <si>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</si>
  <si>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</si>
  <si>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</si>
  <si>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</si>
  <si>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</si>
  <si>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</si>
  <si>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</si>
  <si>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</si>
  <si>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</si>
  <si>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</si>
  <si>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</si>
  <si>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</si>
  <si>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</si>
  <si>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</si>
  <si>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</si>
  <si>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</si>
  <si>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</si>
  <si>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</si>
  <si>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</si>
  <si>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</si>
  <si>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</si>
  <si>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</si>
  <si>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</si>
  <si>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</si>
  <si>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</si>
  <si>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</si>
  <si>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</si>
  <si>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</si>
  <si>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</si>
  <si>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</si>
  <si>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</si>
  <si>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</si>
  <si>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</si>
  <si>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</si>
  <si>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</si>
  <si>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</si>
  <si>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</si>
  <si>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</si>
  <si>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</si>
  <si>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</si>
  <si>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</si>
  <si>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</si>
  <si>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</si>
  <si>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</si>
  <si>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</si>
  <si>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</si>
  <si>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</si>
  <si>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</si>
  <si>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</si>
  <si>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</si>
  <si>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</si>
  <si>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</si>
  <si>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</si>
  <si>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</si>
  <si>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</si>
  <si>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</si>
  <si>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</si>
  <si>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</si>
  <si>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</si>
  <si>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</si>
  <si>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</si>
  <si>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</si>
  <si>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</si>
  <si>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</si>
  <si>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</si>
  <si>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</si>
  <si>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</si>
  <si>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</si>
  <si>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</si>
  <si>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</si>
  <si>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</si>
  <si>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</si>
  <si>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</si>
  <si>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</si>
  <si>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</si>
  <si>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</si>
  <si>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</si>
  <si>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</si>
  <si>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</si>
  <si>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</si>
  <si>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</si>
  <si>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</si>
  <si>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</si>
  <si>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</si>
  <si>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</si>
  <si>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</si>
  <si>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</si>
  <si>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</si>
  <si>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</si>
  <si>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</si>
  <si>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</si>
  <si>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</si>
  <si>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</si>
  <si>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</si>
  <si>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</si>
  <si>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</si>
  <si>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</si>
  <si>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</si>
  <si>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</si>
  <si>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</si>
  <si>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</si>
  <si>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</si>
  <si>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</si>
  <si>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</si>
  <si>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</si>
  <si>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</si>
  <si>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</si>
  <si>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</si>
  <si>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</si>
  <si>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</si>
  <si>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</si>
  <si>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</si>
  <si>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</si>
  <si>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</si>
  <si>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</si>
  <si>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</si>
  <si>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</si>
  <si>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</si>
  <si>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</si>
  <si>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</si>
  <si>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</si>
  <si>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</si>
  <si>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</si>
  <si>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</si>
  <si>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</si>
  <si>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</si>
  <si>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</si>
  <si>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</si>
  <si>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</si>
  <si>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</si>
  <si>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</si>
  <si>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</si>
  <si>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</si>
  <si>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</si>
  <si>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</si>
  <si>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</si>
  <si>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</si>
  <si>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</si>
  <si>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</si>
  <si>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</si>
  <si>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</si>
  <si>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</si>
  <si>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</si>
  <si>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</si>
  <si>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</si>
  <si>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</si>
  <si>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</si>
  <si>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</si>
  <si>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</si>
  <si>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</si>
  <si>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</si>
  <si>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</si>
  <si>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</si>
  <si>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</si>
  <si>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</si>
  <si>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</si>
  <si>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</si>
  <si>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</si>
  <si>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</si>
  <si>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</si>
  <si>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</si>
  <si>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</si>
  <si>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</si>
  <si>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</si>
  <si>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</si>
  <si>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</si>
  <si>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</si>
  <si>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</si>
  <si>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</si>
  <si>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</si>
  <si>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</si>
  <si>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</si>
  <si>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</si>
  <si>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</si>
  <si>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</si>
  <si>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</si>
  <si>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</si>
  <si>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</si>
  <si>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</si>
  <si>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</si>
  <si>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</si>
  <si>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</si>
  <si>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</si>
  <si>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</si>
  <si>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</si>
  <si>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</si>
  <si>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</si>
  <si>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</si>
  <si>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</si>
  <si>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</si>
  <si>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</si>
  <si>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</si>
  <si>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</si>
  <si>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</si>
  <si>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</si>
  <si>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</si>
  <si>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</si>
  <si>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</si>
  <si>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</si>
  <si>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</si>
  <si>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</si>
  <si>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</si>
  <si>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</si>
  <si>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</si>
  <si>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</si>
  <si>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</si>
  <si>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</si>
  <si>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</si>
  <si>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</si>
  <si>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</si>
  <si>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</si>
  <si>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</si>
  <si>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</si>
  <si>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</si>
  <si>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</si>
  <si>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</si>
  <si>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</si>
  <si>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</si>
  <si>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</si>
  <si>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</si>
  <si>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</si>
  <si>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</si>
  <si>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</si>
  <si>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</si>
  <si>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</si>
  <si>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</si>
  <si>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</si>
  <si>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</si>
  <si>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</si>
  <si>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</si>
  <si>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</si>
  <si>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</si>
  <si>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</si>
  <si>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</si>
  <si>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</si>
  <si>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</si>
  <si>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</si>
  <si>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</si>
  <si>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</si>
  <si>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</si>
  <si>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</si>
  <si>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</si>
  <si>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</si>
  <si>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</si>
  <si>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</si>
  <si>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</si>
  <si>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</si>
  <si>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</si>
  <si>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</si>
  <si>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</si>
  <si>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</si>
  <si>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</si>
  <si>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</si>
  <si>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</si>
  <si>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</si>
  <si>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</si>
  <si>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</si>
  <si>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</si>
  <si>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</si>
  <si>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</si>
  <si>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</si>
  <si>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</si>
  <si>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</si>
  <si>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</si>
  <si>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</si>
  <si>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</si>
  <si>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</si>
  <si>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</si>
  <si>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</si>
  <si>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</si>
  <si>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</si>
  <si>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</si>
  <si>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</si>
  <si>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</si>
  <si>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</si>
  <si>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</si>
  <si>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</si>
  <si>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</si>
  <si>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</si>
  <si>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</si>
  <si>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</si>
  <si>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</si>
  <si>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</si>
  <si>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</si>
  <si>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</si>
  <si>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</si>
  <si>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</si>
  <si>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</si>
  <si>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</si>
  <si>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</si>
  <si>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</si>
  <si>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</si>
  <si>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</si>
  <si>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</si>
  <si>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</si>
  <si>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</si>
  <si>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</si>
  <si>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</si>
  <si>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</si>
  <si>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</si>
  <si>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</si>
  <si>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</si>
  <si>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</si>
  <si>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</si>
  <si>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</si>
  <si>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</si>
  <si>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</si>
  <si>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</si>
  <si>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</si>
  <si>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</si>
  <si>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</si>
  <si>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</si>
  <si>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</si>
  <si>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</si>
  <si>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</si>
  <si>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</si>
  <si>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</si>
  <si>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</si>
  <si>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</si>
  <si>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</si>
  <si>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</si>
  <si>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</si>
  <si>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</si>
  <si>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</si>
  <si>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</si>
  <si>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</si>
  <si>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</si>
  <si>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</si>
  <si>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</si>
  <si>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</si>
  <si>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</si>
  <si>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</si>
  <si>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</si>
  <si>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</si>
  <si>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</si>
  <si>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</si>
  <si>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</si>
  <si>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</si>
  <si>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</si>
  <si>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</si>
  <si>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</si>
  <si>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</si>
  <si>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</si>
  <si>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</si>
  <si>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</si>
  <si>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</si>
  <si>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</si>
  <si>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</si>
  <si>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</si>
  <si>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</si>
  <si>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</si>
  <si>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</si>
  <si>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</si>
  <si>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</si>
  <si>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</si>
  <si>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</si>
  <si>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</si>
  <si>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</si>
  <si>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</si>
  <si>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</si>
  <si>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</si>
  <si>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</si>
  <si>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</si>
  <si>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</si>
  <si>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</si>
  <si>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</si>
  <si>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</si>
  <si>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</si>
  <si>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</si>
  <si>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</si>
  <si>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</si>
  <si>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</si>
  <si>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</si>
  <si>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</si>
  <si>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</si>
  <si>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</si>
  <si>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</si>
  <si>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</si>
  <si>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</si>
  <si>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</si>
  <si>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</si>
  <si>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</si>
  <si>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</si>
  <si>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</si>
  <si>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</si>
  <si>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</si>
  <si>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</si>
  <si>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</si>
  <si>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</si>
  <si>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</si>
  <si>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</si>
  <si>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</si>
  <si>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</si>
  <si>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</si>
  <si>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</si>
  <si>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</si>
  <si>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</si>
  <si>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</si>
  <si>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</si>
  <si>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</si>
  <si>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</si>
  <si>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</si>
  <si>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</si>
  <si>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</si>
  <si>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</si>
  <si>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</si>
  <si>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</si>
  <si>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</si>
  <si>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</si>
  <si>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</si>
  <si>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</si>
  <si>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</si>
  <si>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</si>
  <si>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</si>
  <si>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</si>
  <si>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</si>
  <si>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</si>
  <si>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</si>
  <si>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</si>
  <si>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</si>
  <si>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</si>
  <si>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</si>
  <si>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</si>
  <si>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</si>
  <si>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</si>
  <si>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</si>
  <si>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</si>
  <si>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</si>
  <si>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</si>
  <si>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</si>
  <si>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</si>
  <si>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</si>
  <si>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</si>
  <si>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</si>
  <si>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</si>
  <si>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</si>
  <si>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</si>
  <si>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</si>
  <si>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</si>
  <si>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</si>
  <si>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</si>
  <si>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</si>
  <si>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</si>
  <si>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</si>
  <si>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</si>
  <si>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</si>
  <si>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</si>
  <si>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</si>
  <si>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</si>
  <si>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</si>
  <si>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</si>
  <si>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</si>
  <si>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</si>
  <si>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</si>
  <si>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</si>
  <si>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</si>
  <si>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</si>
  <si>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</si>
  <si>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</si>
  <si>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</si>
  <si>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</si>
  <si>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</si>
  <si>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</si>
  <si>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</si>
  <si>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</si>
  <si>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</si>
  <si>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</si>
  <si>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</si>
  <si>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</si>
  <si>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</si>
  <si>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</si>
  <si>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</si>
  <si>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</si>
  <si>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</si>
  <si>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</si>
  <si>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</si>
  <si>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</si>
  <si>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</si>
  <si>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</si>
  <si>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</si>
  <si>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</si>
  <si>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</si>
  <si>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</si>
  <si>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</si>
  <si>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</si>
  <si>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</si>
  <si>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</si>
  <si>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</si>
  <si>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</si>
  <si>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</si>
  <si>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</si>
  <si>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</si>
  <si>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</si>
  <si>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</si>
  <si>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</si>
  <si>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</si>
  <si>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</si>
  <si>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</si>
  <si>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</si>
  <si>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</si>
  <si>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</si>
  <si>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</si>
  <si>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</si>
  <si>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</si>
  <si>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</si>
  <si>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</si>
  <si>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</si>
  <si>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</si>
  <si>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</si>
  <si>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</si>
  <si>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</si>
  <si>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</si>
  <si>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</si>
  <si>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</si>
  <si>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</si>
  <si>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</si>
  <si>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</si>
  <si>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</si>
  <si>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</si>
  <si>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</si>
  <si>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</si>
  <si>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</si>
  <si>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</si>
  <si>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</si>
  <si>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</si>
  <si>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</si>
  <si>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</si>
  <si>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</si>
  <si>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</si>
  <si>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</si>
  <si>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</si>
  <si>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</si>
  <si>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</si>
  <si>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</si>
  <si>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</si>
  <si>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</si>
  <si>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</si>
  <si>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</si>
  <si>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</si>
  <si>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</si>
  <si>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</si>
  <si>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</si>
  <si>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</si>
  <si>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</si>
  <si>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</si>
  <si>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</si>
  <si>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</si>
  <si>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</si>
  <si>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</si>
  <si>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</si>
  <si>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</si>
  <si>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</si>
  <si>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</si>
  <si>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</si>
  <si>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</si>
  <si>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</si>
  <si>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</si>
  <si>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</si>
  <si>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</si>
  <si>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</si>
  <si>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</si>
  <si>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</si>
  <si>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</si>
  <si>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</si>
  <si>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</si>
  <si>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</si>
  <si>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</si>
  <si>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</si>
  <si>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</si>
  <si>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</si>
  <si>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</si>
  <si>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</si>
  <si>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</si>
  <si>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</si>
  <si>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</si>
  <si>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</si>
  <si>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</si>
  <si>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</si>
  <si>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</si>
  <si>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</si>
  <si>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</si>
  <si>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</si>
  <si>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</si>
  <si>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</si>
  <si>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</si>
  <si>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</si>
  <si>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</si>
  <si>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</si>
  <si>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</si>
  <si>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</si>
  <si>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</si>
  <si>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</si>
  <si>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</si>
  <si>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</si>
  <si>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</si>
  <si>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</si>
  <si>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</si>
  <si>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</si>
  <si>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</si>
  <si>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</si>
  <si>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</si>
  <si>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</si>
  <si>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</si>
  <si>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</si>
  <si>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</si>
  <si>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</si>
  <si>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</si>
  <si>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</si>
  <si>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</si>
  <si>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</si>
  <si>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</si>
  <si>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</si>
  <si>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</si>
  <si>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</si>
  <si>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</si>
  <si>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</si>
  <si>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</si>
  <si>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</si>
  <si>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</si>
  <si>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</si>
  <si>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</si>
  <si>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</si>
  <si>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</si>
  <si>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</si>
  <si>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</si>
  <si>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</si>
  <si>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</si>
  <si>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</si>
  <si>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</si>
  <si>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</si>
  <si>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</si>
  <si>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</si>
  <si>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</si>
  <si>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</si>
  <si>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</si>
  <si>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</si>
  <si>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</si>
  <si>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</si>
  <si>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</si>
  <si>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</si>
  <si>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</si>
  <si>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</si>
  <si>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</si>
  <si>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</si>
  <si>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</si>
  <si>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</si>
  <si>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</si>
  <si>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</si>
  <si>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</si>
  <si>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</si>
  <si>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</si>
  <si>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</si>
  <si>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</si>
  <si>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</si>
  <si>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</si>
  <si>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</si>
  <si>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</si>
  <si>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</si>
  <si>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</si>
  <si>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</si>
  <si>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</si>
  <si>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</si>
  <si>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</si>
  <si>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</si>
  <si>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</si>
  <si>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</si>
  <si>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</si>
  <si>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</si>
  <si>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</si>
  <si>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</si>
  <si>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</si>
  <si>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</si>
  <si>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</si>
  <si>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</si>
  <si>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</si>
  <si>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</si>
  <si>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</si>
  <si>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</si>
  <si>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</si>
  <si>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</si>
  <si>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</si>
  <si>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</si>
  <si>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</si>
  <si>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</si>
  <si>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</si>
  <si>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</si>
  <si>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</si>
  <si>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</si>
  <si>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</si>
  <si>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</si>
  <si>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</si>
  <si>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</si>
  <si>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</si>
  <si>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</si>
  <si>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</si>
  <si>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</si>
  <si>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</si>
  <si>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</si>
  <si>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</si>
  <si>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</si>
  <si>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</si>
  <si>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</si>
  <si>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</si>
  <si>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</si>
  <si>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</si>
  <si>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</si>
  <si>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</si>
  <si>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</si>
  <si>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</si>
  <si>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</si>
  <si>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</si>
  <si>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</si>
  <si>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</si>
  <si>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</si>
  <si>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</si>
  <si>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</si>
  <si>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</si>
  <si>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</si>
  <si>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</si>
  <si>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</si>
  <si>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</si>
  <si>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</si>
  <si>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</si>
  <si>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</si>
  <si>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</si>
  <si>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</si>
  <si>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</si>
  <si>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</si>
  <si>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</si>
  <si>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</si>
  <si>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</si>
  <si>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</si>
  <si>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</si>
  <si>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</si>
  <si>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</si>
  <si>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</si>
  <si>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</si>
  <si>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</si>
  <si>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</si>
  <si>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</si>
  <si>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</si>
  <si>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</si>
  <si>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</si>
  <si>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</si>
  <si>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</si>
  <si>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</si>
  <si>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</si>
  <si>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</si>
  <si>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</si>
  <si>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</si>
  <si>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</si>
  <si>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</si>
  <si>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</si>
  <si>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</si>
  <si>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</si>
  <si>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</si>
  <si>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</si>
  <si>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</si>
  <si>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</si>
  <si>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</si>
  <si>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</si>
  <si>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</si>
  <si>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</si>
  <si>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</si>
  <si>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</si>
  <si>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</si>
  <si>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</si>
  <si>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</si>
  <si>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</si>
  <si>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</si>
  <si>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</si>
  <si>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</si>
  <si>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</si>
  <si>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</si>
  <si>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</si>
  <si>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</si>
  <si>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</si>
  <si>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</si>
  <si>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</si>
  <si>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</si>
  <si>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</si>
  <si>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</si>
  <si>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</si>
  <si>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</si>
  <si>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</si>
  <si>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</si>
  <si>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</si>
  <si>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</si>
  <si>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</si>
  <si>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</si>
  <si>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</si>
  <si>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</si>
  <si>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</si>
  <si>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</si>
  <si>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</si>
  <si>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</si>
  <si>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</si>
  <si>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</si>
  <si>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</si>
  <si>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</si>
  <si>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</si>
  <si>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</si>
  <si>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</si>
  <si>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</si>
  <si>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</si>
  <si>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</si>
  <si>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</si>
  <si>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</si>
  <si>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</si>
  <si>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</si>
  <si>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</si>
  <si>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</si>
  <si>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</si>
  <si>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</si>
  <si>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</si>
  <si>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</si>
  <si>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</si>
  <si>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</si>
  <si>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</si>
  <si>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</si>
  <si>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</si>
  <si>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</si>
  <si>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</si>
  <si>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</si>
  <si>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</si>
  <si>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</si>
  <si>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</si>
  <si>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</si>
  <si>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</si>
  <si>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</si>
  <si>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</si>
  <si>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</si>
  <si>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</si>
  <si>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</si>
  <si>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</si>
  <si>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</si>
  <si>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</si>
  <si>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</si>
  <si>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</si>
  <si>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</si>
  <si>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</si>
  <si>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</si>
  <si>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</si>
  <si>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</si>
  <si>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</si>
  <si>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</si>
  <si>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</si>
  <si>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</si>
  <si>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</si>
  <si>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</si>
  <si>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</si>
  <si>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</si>
  <si>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</si>
  <si>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</si>
  <si>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</si>
  <si>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</si>
  <si>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</si>
  <si>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</si>
  <si>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</si>
  <si>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</si>
  <si>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</si>
  <si>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</si>
  <si>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</si>
  <si>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</si>
  <si>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</si>
  <si>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</si>
  <si>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</si>
  <si>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</si>
  <si>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</si>
  <si>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</si>
  <si>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</si>
  <si>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</si>
  <si>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</si>
  <si>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</si>
  <si>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</si>
  <si>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</si>
  <si>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</si>
  <si>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</si>
  <si>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</si>
  <si>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</si>
  <si>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</si>
  <si>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</si>
  <si>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</si>
  <si>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</si>
  <si>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</si>
  <si>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</si>
  <si>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</si>
  <si>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</si>
  <si>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</si>
  <si>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</si>
  <si>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</si>
  <si>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</si>
  <si>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</si>
  <si>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</si>
  <si>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</si>
  <si>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</si>
  <si>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</si>
  <si>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</si>
  <si>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</si>
  <si>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</si>
  <si>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</si>
  <si>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</si>
  <si>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</si>
  <si>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</si>
  <si>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</si>
  <si>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</si>
  <si>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</si>
  <si>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</si>
  <si>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</si>
  <si>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</si>
  <si>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</si>
  <si>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</si>
  <si>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</si>
  <si>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</si>
  <si>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</si>
  <si>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</si>
  <si>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</si>
  <si>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</si>
  <si>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</si>
  <si>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</si>
  <si>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</si>
  <si>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</si>
  <si>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</si>
  <si>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</si>
  <si>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</si>
  <si>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</si>
  <si>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</si>
  <si>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</si>
  <si>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</si>
  <si>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</si>
  <si>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</si>
  <si>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</si>
  <si>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</si>
  <si>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</si>
  <si>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</si>
  <si>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</si>
  <si>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</si>
  <si>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</si>
  <si>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</si>
  <si>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</si>
  <si>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</si>
  <si>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</si>
  <si>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</si>
  <si>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</si>
  <si>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</si>
  <si>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</si>
  <si>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</si>
  <si>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</si>
  <si>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</si>
  <si>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</si>
  <si>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</si>
  <si>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</si>
  <si>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</si>
  <si>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</si>
  <si>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</si>
  <si>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</si>
  <si>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</si>
  <si>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</si>
  <si>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</si>
  <si>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</si>
  <si>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</si>
  <si>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</si>
  <si>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</si>
  <si>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</si>
  <si>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</si>
  <si>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</si>
  <si>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</si>
  <si>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</si>
  <si>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</si>
  <si>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</si>
  <si>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</si>
  <si>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</si>
  <si>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</si>
  <si>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</si>
  <si>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</si>
  <si>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</si>
  <si>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</si>
  <si>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</si>
  <si>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</si>
  <si>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</si>
  <si>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</si>
  <si>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</si>
  <si>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</si>
  <si>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</si>
  <si>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</si>
  <si>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</si>
  <si>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</si>
  <si>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</si>
  <si>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</si>
  <si>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</si>
  <si>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</si>
  <si>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</si>
  <si>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</si>
  <si>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</si>
  <si>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</si>
  <si>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</si>
  <si>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</si>
  <si>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</si>
  <si>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</si>
  <si>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</si>
  <si>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</si>
  <si>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</si>
  <si>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</si>
  <si>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</si>
  <si>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</si>
  <si>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</si>
  <si>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</si>
  <si>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</si>
  <si>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</si>
  <si>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</si>
  <si>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</si>
  <si>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</si>
  <si>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</si>
  <si>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</si>
  <si>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</si>
  <si>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</si>
  <si>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</si>
  <si>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</si>
  <si>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</si>
  <si>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</si>
  <si>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</si>
  <si>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</si>
  <si>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</si>
  <si>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</si>
  <si>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</si>
  <si>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</si>
  <si>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</si>
  <si>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</si>
  <si>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</si>
  <si>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</si>
  <si>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</si>
  <si>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</si>
  <si>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</si>
  <si>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</si>
  <si>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</si>
  <si>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</si>
  <si>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</si>
  <si>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</si>
  <si>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</si>
  <si>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</si>
  <si>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</si>
  <si>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</si>
  <si>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</si>
  <si>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</si>
  <si>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</si>
  <si>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</si>
  <si>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</si>
  <si>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</si>
  <si>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</si>
  <si>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</si>
  <si>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</si>
  <si>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</si>
  <si>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</si>
  <si>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</si>
  <si>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</si>
  <si>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</si>
  <si>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</si>
  <si>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</si>
  <si>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</si>
  <si>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</si>
  <si>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</si>
  <si>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</si>
  <si>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</si>
  <si>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</si>
  <si>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</si>
  <si>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</si>
  <si>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</si>
  <si>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</si>
  <si>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</si>
  <si>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</si>
  <si>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</si>
  <si>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</si>
  <si>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</si>
  <si>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</si>
  <si>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</si>
  <si>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</si>
  <si>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</si>
  <si>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</si>
  <si>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</si>
  <si>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</si>
  <si>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</si>
  <si>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</si>
  <si>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</si>
  <si>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</si>
  <si>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</si>
  <si>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</si>
  <si>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</si>
  <si>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</si>
  <si>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</si>
  <si>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</si>
  <si>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</si>
  <si>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</si>
  <si>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</si>
  <si>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</si>
  <si>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</si>
  <si>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</si>
  <si>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</si>
  <si>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</si>
  <si>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</si>
  <si>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</si>
  <si>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</si>
  <si>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</si>
  <si>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</si>
  <si>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</si>
  <si>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</si>
  <si>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</si>
  <si>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</si>
  <si>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</si>
  <si>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</si>
  <si>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</si>
  <si>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</si>
  <si>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</si>
  <si>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</si>
  <si>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</si>
  <si>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</si>
  <si>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</si>
  <si>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</si>
  <si>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</si>
  <si>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</si>
  <si>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</si>
  <si>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</si>
  <si>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</si>
  <si>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</si>
  <si>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</si>
  <si>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</si>
  <si>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</si>
  <si>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</si>
  <si>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</si>
  <si>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</si>
  <si>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</si>
  <si>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</si>
  <si>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</si>
  <si>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</si>
  <si>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</si>
  <si>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</si>
  <si>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</si>
  <si>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</si>
  <si>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</si>
  <si>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</si>
  <si>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</si>
  <si>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</si>
  <si>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</si>
  <si>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</si>
  <si>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</si>
  <si>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</si>
  <si>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</si>
  <si>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</si>
  <si>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</si>
  <si>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</si>
  <si>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</si>
  <si>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</si>
  <si>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</si>
  <si>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</si>
  <si>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</si>
  <si>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</si>
  <si>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</si>
  <si>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</si>
  <si>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</si>
  <si>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</si>
  <si>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</si>
  <si>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</si>
  <si>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</si>
  <si>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</si>
  <si>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</si>
  <si>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</si>
  <si>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</si>
  <si>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</si>
  <si>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</si>
  <si>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</si>
  <si>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</si>
  <si>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</si>
  <si>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</si>
  <si>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</si>
  <si>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</si>
  <si>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</si>
  <si>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</si>
  <si>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</si>
  <si>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</si>
  <si>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</si>
  <si>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</si>
  <si>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</si>
  <si>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</si>
  <si>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</si>
  <si>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</si>
  <si>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</si>
  <si>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</si>
  <si>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</si>
  <si>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</si>
  <si>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</si>
  <si>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</si>
  <si>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</si>
  <si>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</si>
  <si>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</si>
  <si>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</si>
  <si>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</si>
  <si>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</si>
  <si>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</si>
  <si>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</si>
  <si>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</si>
  <si>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</si>
  <si>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</si>
  <si>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</si>
  <si>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</si>
  <si>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</si>
  <si>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</si>
  <si>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</si>
  <si>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</si>
  <si>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</si>
  <si>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</si>
  <si>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</si>
  <si>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</si>
  <si>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</si>
  <si>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</si>
  <si>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</si>
  <si>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</si>
  <si>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</si>
  <si>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</si>
  <si>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</si>
  <si>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</si>
  <si>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</si>
  <si>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</si>
  <si>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</si>
  <si>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</si>
  <si>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</si>
  <si>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</si>
  <si>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</si>
  <si>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</si>
  <si>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</si>
  <si>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</si>
  <si>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</si>
  <si>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</si>
  <si>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</si>
  <si>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</si>
  <si>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</si>
  <si>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</si>
  <si>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</si>
  <si>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</si>
  <si>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</si>
  <si>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</si>
  <si>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</si>
  <si>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</si>
  <si>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</si>
  <si>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</si>
  <si>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</si>
  <si>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</si>
  <si>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</si>
  <si>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</si>
  <si>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</si>
  <si>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</si>
  <si>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</si>
  <si>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</si>
  <si>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</si>
  <si>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</si>
  <si>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</si>
  <si>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</si>
  <si>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</si>
  <si>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</si>
  <si>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</si>
  <si>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</si>
  <si>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</si>
  <si>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</si>
  <si>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</si>
  <si>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</si>
  <si>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</si>
  <si>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</si>
  <si>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</si>
  <si>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</si>
  <si>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</si>
  <si>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</si>
  <si>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</si>
  <si>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</si>
  <si>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</si>
  <si>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</si>
  <si>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</si>
  <si>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</si>
  <si>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</si>
  <si>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</si>
  <si>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</si>
  <si>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</si>
  <si>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</si>
  <si>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</si>
  <si>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</si>
  <si>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</si>
  <si>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</si>
  <si>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</si>
  <si>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</si>
  <si>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</si>
  <si>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</si>
  <si>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</si>
  <si>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</si>
  <si>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</si>
  <si>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</si>
  <si>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</si>
  <si>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</si>
  <si>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</si>
  <si>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</si>
  <si>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</si>
  <si>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</si>
  <si>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</si>
  <si>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</si>
  <si>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</si>
  <si>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</si>
  <si>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</si>
  <si>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</si>
  <si>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</si>
  <si>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</si>
  <si>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</si>
  <si>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</si>
  <si>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</si>
  <si>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</si>
  <si>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</si>
  <si>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</si>
  <si>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</si>
  <si>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</si>
  <si>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</si>
  <si>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</si>
  <si>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</si>
  <si>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</si>
  <si>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</si>
  <si>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</si>
  <si>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</si>
  <si>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</si>
  <si>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</si>
  <si>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</si>
  <si>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</si>
  <si>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</si>
  <si>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</si>
  <si>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</si>
  <si>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</si>
  <si>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</si>
  <si>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</si>
  <si>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</si>
  <si>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</si>
  <si>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</si>
  <si>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</si>
  <si>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</si>
  <si>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</si>
  <si>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</si>
  <si>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</si>
  <si>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</si>
  <si>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</si>
  <si>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</si>
  <si>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</si>
  <si>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</si>
  <si>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</si>
  <si>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</si>
  <si>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</si>
  <si>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</si>
  <si>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Percentage funded</t>
  </si>
  <si>
    <t>average donation</t>
  </si>
  <si>
    <t xml:space="preserve">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</si>
  <si>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</si>
  <si>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</si>
  <si>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</si>
  <si>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</si>
  <si>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</si>
  <si>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</si>
  <si>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</si>
  <si>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</si>
  <si>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</si>
  <si>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</si>
  <si>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</si>
  <si>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</si>
  <si>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</si>
  <si>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</si>
  <si>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</si>
  <si>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</si>
  <si>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</si>
  <si>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</si>
  <si>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</si>
  <si>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</si>
  <si>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</si>
  <si>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</si>
  <si>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</si>
  <si>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</si>
  <si>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</si>
  <si>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</si>
  <si>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</si>
  <si>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</si>
  <si>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</si>
  <si>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</si>
  <si>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</si>
  <si>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</si>
  <si>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</si>
  <si>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</si>
  <si>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</si>
  <si>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</si>
  <si>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</si>
  <si>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</si>
  <si>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</si>
  <si>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</si>
  <si>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</si>
  <si>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</si>
  <si>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</si>
  <si>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</si>
  <si>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</si>
  <si>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</si>
  <si>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</si>
  <si>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</si>
  <si>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</si>
  <si>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</si>
  <si>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</si>
  <si>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</si>
  <si>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Date Created Conversion</t>
  </si>
  <si>
    <t>Date Ended Conversion</t>
  </si>
  <si>
    <t>Years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</si>
  <si>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</si>
  <si>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</si>
  <si>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</si>
  <si>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</si>
  <si>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</si>
  <si>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</si>
  <si>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</si>
  <si>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</si>
  <si>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</si>
  <si>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</si>
  <si>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</si>
  <si>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</si>
  <si>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</si>
  <si>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</si>
  <si>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</si>
  <si>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</si>
  <si>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</si>
  <si>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</si>
  <si>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</si>
  <si>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</si>
  <si>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</si>
  <si>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</si>
  <si>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</si>
  <si>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</si>
  <si>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</si>
  <si>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</si>
  <si>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</si>
  <si>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</si>
  <si>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</si>
  <si>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</si>
  <si>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</si>
  <si>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</si>
  <si>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</si>
  <si>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</si>
  <si>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</si>
  <si>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</si>
  <si>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</si>
  <si>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&gt;50000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</si>
</sst>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fgColor auto="1"/>
          <bgColor theme="4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1-6D47-9541-4B261237C71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49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1-6D47-9541-4B261237C71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1-6D47-9541-4B261237C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21471"/>
        <c:axId val="275514623"/>
      </c:lineChart>
      <c:catAx>
        <c:axId val="6434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4623"/>
        <c:crosses val="autoZero"/>
        <c:auto val="1"/>
        <c:lblAlgn val="ctr"/>
        <c:lblOffset val="100"/>
        <c:noMultiLvlLbl val="0"/>
      </c:catAx>
      <c:valAx>
        <c:axId val="2755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75.806451612903231</c:v>
                </c:pt>
                <c:pt idx="1">
                  <c:v>72.607879924953096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0-E44E-8A17-B510853D1B0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24.193548387096776</c:v>
                </c:pt>
                <c:pt idx="1">
                  <c:v>27.392120075046904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0-E44E-8A17-B510853D1B0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0-E44E-8A17-B510853D1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58767"/>
        <c:axId val="407866271"/>
      </c:lineChart>
      <c:catAx>
        <c:axId val="53805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6271"/>
        <c:crosses val="autoZero"/>
        <c:auto val="1"/>
        <c:lblAlgn val="ctr"/>
        <c:lblOffset val="100"/>
        <c:noMultiLvlLbl val="0"/>
      </c:catAx>
      <c:valAx>
        <c:axId val="4078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5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5</xdr:col>
      <xdr:colOff>381000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C4D6A-FC3C-D3B6-D6AB-4E7E98AD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13</xdr:row>
      <xdr:rowOff>133350</xdr:rowOff>
    </xdr:from>
    <xdr:to>
      <xdr:col>6</xdr:col>
      <xdr:colOff>501650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2EBB1-EA1E-9CF0-F2FB-EEADBCB49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Zeng" refreshedDate="44735.823394328705" createdVersion="8" refreshedVersion="8" minRefreshableVersion="3" recordCount="4114" xr:uid="{270956B7-D975-4F4A-A6A5-8C465CC415DF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5">
        <s v="successful"/>
        <s v="canceled"/>
        <s v="failed"/>
        <s v="live"/>
        <s v=" 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Subcategory" numFmtId="49">
      <sharedItems/>
    </cacheField>
    <cacheField name="Subcategory2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n v="137"/>
    <n v="63.92"/>
    <s v="film &amp; video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n v="143"/>
    <n v="185.48"/>
    <s v="film &amp; video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n v="105"/>
    <n v="15"/>
    <s v="film &amp; video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n v="104"/>
    <n v="69.27"/>
    <s v="film &amp; video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n v="123"/>
    <n v="190.55"/>
    <s v="film &amp; video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n v="110"/>
    <n v="93.4"/>
    <s v="film &amp; video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n v="106"/>
    <n v="146.88"/>
    <s v="film &amp; video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n v="101"/>
    <n v="159.82"/>
    <s v="film &amp; video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n v="100"/>
    <n v="291.79000000000002"/>
    <s v="film &amp; video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n v="126"/>
    <n v="31.5"/>
    <s v="film &amp; video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n v="101"/>
    <n v="158.68"/>
    <s v="film &amp; video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n v="121"/>
    <n v="80.33"/>
    <s v="film &amp; video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n v="165"/>
    <n v="59.96"/>
    <s v="film &amp; video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n v="160"/>
    <n v="109.78"/>
    <s v="film &amp; video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n v="101"/>
    <n v="147.71"/>
    <s v="film &amp; video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n v="107"/>
    <n v="21.76"/>
    <s v="film &amp; video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n v="100"/>
    <n v="171.84"/>
    <s v="film &amp; video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n v="101"/>
    <n v="41.94"/>
    <s v="film &amp; video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n v="106"/>
    <n v="93.26"/>
    <s v="film &amp; video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n v="145"/>
    <n v="56.14"/>
    <s v="film &amp; video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n v="100"/>
    <n v="80.16"/>
    <s v="film &amp; video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n v="109"/>
    <n v="199.9"/>
    <s v="film &amp; video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n v="117"/>
    <n v="51.25"/>
    <s v="film &amp; video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n v="119"/>
    <n v="103.04"/>
    <s v="film &amp; video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n v="109"/>
    <n v="66.349999999999994"/>
    <s v="film &amp; video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n v="133"/>
    <n v="57.14"/>
    <s v="film &amp; video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n v="155"/>
    <n v="102.11"/>
    <s v="film &amp; video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n v="112"/>
    <n v="148.97"/>
    <s v="film &amp; video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n v="100"/>
    <n v="169.61"/>
    <s v="film &amp; video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n v="123"/>
    <n v="31.62"/>
    <s v="film &amp; video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n v="101"/>
    <n v="76.45"/>
    <s v="film &amp; video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n v="100"/>
    <n v="13"/>
    <s v="film &amp; video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n v="100"/>
    <n v="320.45"/>
    <s v="film &amp; video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n v="102"/>
    <n v="83.75"/>
    <s v="film &amp; video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n v="130"/>
    <n v="49.88"/>
    <s v="film &amp; video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n v="167"/>
    <n v="59.46"/>
    <s v="film &amp; video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n v="142"/>
    <n v="193.84"/>
    <s v="film &amp; video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n v="183"/>
    <n v="159.51"/>
    <s v="film &amp; video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n v="110"/>
    <n v="41.68"/>
    <s v="film &amp; video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n v="131"/>
    <n v="150.9"/>
    <s v="film &amp; video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n v="101"/>
    <n v="126.69"/>
    <s v="film &amp; video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n v="100"/>
    <n v="105.26"/>
    <s v="film &amp; video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n v="142"/>
    <n v="117.51"/>
    <s v="film &amp; video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n v="309"/>
    <n v="117.36"/>
    <s v="film &amp; video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n v="100"/>
    <n v="133.33000000000001"/>
    <s v="film &amp; video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n v="120"/>
    <n v="98.36"/>
    <s v="film &amp; video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n v="104"/>
    <n v="194.44"/>
    <s v="film &amp; video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n v="108"/>
    <n v="76.87"/>
    <s v="film &amp; video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n v="108"/>
    <n v="56.82"/>
    <s v="film &amp; video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n v="100"/>
    <n v="137.93"/>
    <s v="film &amp; video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n v="100"/>
    <n v="27.27"/>
    <s v="film &amp; video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n v="128"/>
    <n v="118.34"/>
    <s v="film &amp; video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n v="116"/>
    <n v="223.48"/>
    <s v="film &amp; video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n v="110"/>
    <n v="28.11"/>
    <s v="film &amp; video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n v="101"/>
    <n v="194.23"/>
    <s v="film &amp; video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n v="129"/>
    <n v="128.94999999999999"/>
    <s v="film &amp; video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n v="107"/>
    <n v="49.32"/>
    <s v="film &amp; video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n v="102"/>
    <n v="221.52"/>
    <s v="film &amp; video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n v="103"/>
    <n v="137.21"/>
    <s v="film &amp; video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n v="100"/>
    <n v="606.82000000000005"/>
    <s v="film &amp; video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n v="103"/>
    <n v="43.04"/>
    <s v="film &amp; video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n v="148"/>
    <n v="322.39"/>
    <s v="film &amp; video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n v="155"/>
    <n v="96.71"/>
    <s v="film &amp; video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n v="114"/>
    <n v="35.47"/>
    <s v="film &amp; video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n v="173"/>
    <n v="86.67"/>
    <s v="film &amp; video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n v="108"/>
    <n v="132.05000000000001"/>
    <s v="film &amp; video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n v="119"/>
    <n v="91.23"/>
    <s v="film &amp; video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n v="116"/>
    <n v="116.25"/>
    <s v="film &amp; video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n v="127"/>
    <n v="21.19"/>
    <s v="film &amp; video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n v="111"/>
    <n v="62.33"/>
    <s v="film &amp; video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n v="127"/>
    <n v="37.409999999999997"/>
    <s v="film &amp; video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n v="124"/>
    <n v="69.72"/>
    <s v="film &amp; video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n v="108"/>
    <n v="58.17"/>
    <s v="film &amp; video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n v="100"/>
    <n v="50"/>
    <s v="film &amp; video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n v="113"/>
    <n v="19.47"/>
    <s v="film &amp; video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n v="115"/>
    <n v="85.96"/>
    <s v="film &amp; video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n v="153"/>
    <n v="30.67"/>
    <s v="film &amp; video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n v="393"/>
    <n v="60.38"/>
    <s v="film &amp; video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n v="2702"/>
    <n v="38.6"/>
    <s v="film &amp; video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n v="127"/>
    <n v="40.270000000000003"/>
    <s v="film &amp; video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n v="107"/>
    <n v="273.83"/>
    <s v="film &amp; video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n v="198"/>
    <n v="53.04"/>
    <s v="film &amp; video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n v="100"/>
    <n v="40.01"/>
    <s v="film &amp; video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n v="103"/>
    <n v="15.77"/>
    <s v="film &amp; video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n v="100"/>
    <n v="71.430000000000007"/>
    <s v="film &amp; video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n v="126"/>
    <n v="71.709999999999994"/>
    <s v="film &amp; video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n v="106"/>
    <n v="375.76"/>
    <s v="film &amp; video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n v="105"/>
    <n v="104.6"/>
    <s v="film &amp; video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n v="103"/>
    <n v="60"/>
    <s v="film &amp; video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n v="115"/>
    <n v="123.29"/>
    <s v="film &amp; video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n v="100"/>
    <n v="31.38"/>
    <s v="film &amp; video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n v="120"/>
    <n v="78.260000000000005"/>
    <s v="film &amp; video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n v="105"/>
    <n v="122.33"/>
    <s v="film &amp; video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n v="111"/>
    <n v="73.73"/>
    <s v="film &amp; video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n v="104"/>
    <n v="21.67"/>
    <s v="film &amp; video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n v="131"/>
    <n v="21.9"/>
    <s v="film &amp; video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n v="115"/>
    <n v="50.59"/>
    <s v="film &amp; video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n v="106"/>
    <n v="53.13"/>
    <s v="film &amp; video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n v="106"/>
    <n v="56.67"/>
    <s v="film &amp; video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n v="106"/>
    <n v="40.78"/>
    <s v="film &amp; video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n v="100"/>
    <n v="192.31"/>
    <s v="film &amp; video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n v="100"/>
    <n v="100"/>
    <s v="film &amp; video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n v="128"/>
    <n v="117.92"/>
    <s v="film &amp; video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n v="105"/>
    <n v="27.9"/>
    <s v="film &amp; video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n v="120"/>
    <n v="60"/>
    <s v="film &amp; video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n v="107"/>
    <n v="39.380000000000003"/>
    <s v="film &amp; video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n v="101"/>
    <n v="186.11"/>
    <s v="film &amp; video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n v="102"/>
    <n v="111.38"/>
    <s v="film &amp; video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n v="247"/>
    <n v="78.72"/>
    <s v="film &amp; video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n v="220"/>
    <n v="46.7"/>
    <s v="film &amp; video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n v="131"/>
    <n v="65.38"/>
    <s v="film &amp; video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n v="155"/>
    <n v="102.08"/>
    <s v="film &amp; video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n v="104"/>
    <n v="64.2"/>
    <s v="film &amp; video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n v="141"/>
    <n v="90.38"/>
    <s v="film &amp; video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n v="103"/>
    <n v="88.57"/>
    <s v="film &amp; video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n v="140"/>
    <n v="28.73"/>
    <s v="film &amp; video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n v="114"/>
    <n v="69.790000000000006"/>
    <s v="film &amp; video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n v="100"/>
    <n v="167.49"/>
    <s v="film &amp; video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n v="113"/>
    <n v="144.91"/>
    <s v="film &amp; video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n v="105"/>
    <n v="91.84"/>
    <s v="film &amp; video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n v="0"/>
    <n v="10"/>
    <s v="film &amp; video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n v="0"/>
    <n v="1"/>
    <s v="film &amp; video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n v="0"/>
    <n v="63.92"/>
    <s v="film &amp; video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n v="0"/>
    <n v="25.17"/>
    <s v="film &amp; video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n v="0"/>
    <e v="#DIV/0!"/>
    <s v="film &amp; video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n v="14"/>
    <n v="11.67"/>
    <s v="film &amp; video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n v="6"/>
    <n v="106.69"/>
    <s v="film &amp; video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n v="2"/>
    <n v="47.5"/>
    <s v="film &amp; video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n v="2"/>
    <n v="311.17"/>
    <s v="film &amp; video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n v="0"/>
    <e v="#DIV/0!"/>
    <s v="film &amp; video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n v="0"/>
    <e v="#DIV/0!"/>
    <s v="film &amp; video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2"/>
    <n v="0"/>
    <e v="#DIV/0!"/>
    <s v="film &amp; video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n v="10"/>
    <n v="94.51"/>
    <s v="film &amp; video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n v="0"/>
    <e v="#DIV/0!"/>
    <s v="film &amp; video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n v="0"/>
    <e v="#DIV/0!"/>
    <s v="film &amp; video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n v="13"/>
    <n v="80.599999999999994"/>
    <s v="film &amp; video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n v="0"/>
    <e v="#DIV/0!"/>
    <s v="film &amp; video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n v="0"/>
    <e v="#DIV/0!"/>
    <s v="film &amp; video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n v="3"/>
    <n v="81.239999999999995"/>
    <s v="film &amp; video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n v="100"/>
    <n v="500"/>
    <s v="film &amp; video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n v="0"/>
    <e v="#DIV/0!"/>
    <s v="film &amp; video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n v="11"/>
    <n v="46.18"/>
    <s v="film &amp; video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n v="0"/>
    <n v="10"/>
    <s v="film &amp; video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n v="0"/>
    <e v="#DIV/0!"/>
    <s v="film &amp; video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n v="28"/>
    <n v="55.95"/>
    <s v="film &amp; video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n v="8"/>
    <n v="37.56"/>
    <s v="film &amp; video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n v="1"/>
    <n v="38.33"/>
    <s v="film &amp; video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n v="0"/>
    <e v="#DIV/0!"/>
    <s v="film &amp; video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n v="0"/>
    <n v="20"/>
    <s v="film &amp; video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n v="1"/>
    <n v="15.33"/>
    <s v="film &amp; video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n v="23"/>
    <n v="449.43"/>
    <s v="film &amp; video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n v="0"/>
    <n v="28"/>
    <s v="film &amp; video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n v="0"/>
    <n v="15"/>
    <s v="film &amp; video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n v="1"/>
    <n v="35.9"/>
    <s v="film &amp; video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n v="3"/>
    <n v="13.33"/>
    <s v="film &amp; video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n v="0"/>
    <n v="20.25"/>
    <s v="film &amp; video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n v="5"/>
    <n v="119"/>
    <s v="film &amp; video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n v="0"/>
    <n v="4"/>
    <s v="film &amp; video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n v="0"/>
    <e v="#DIV/0!"/>
    <s v="film &amp; video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n v="0"/>
    <n v="10"/>
    <s v="film &amp; video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n v="0"/>
    <e v="#DIV/0!"/>
    <s v="film &amp; video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n v="0"/>
    <n v="5"/>
    <s v="film &amp; video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n v="16"/>
    <n v="43.5"/>
    <s v="film &amp; video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n v="0"/>
    <e v="#DIV/0!"/>
    <s v="film &amp; video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n v="1"/>
    <n v="91.43"/>
    <s v="film &amp; video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n v="0"/>
    <e v="#DIV/0!"/>
    <s v="film &amp; video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n v="60"/>
    <n v="3000"/>
    <s v="film &amp; video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n v="0"/>
    <n v="5.5"/>
    <s v="film &amp; video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n v="4"/>
    <n v="108.33"/>
    <s v="film &amp; video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n v="22"/>
    <n v="56"/>
    <s v="film &amp; video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n v="3"/>
    <n v="32.5"/>
    <s v="film &amp; video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n v="0"/>
    <n v="1"/>
    <s v="film &amp; video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n v="0"/>
    <e v="#DIV/0!"/>
    <s v="film &amp; video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n v="0"/>
    <e v="#DIV/0!"/>
    <s v="film &amp; video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n v="0"/>
    <e v="#DIV/0!"/>
    <s v="film &amp; video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n v="6"/>
    <n v="49.88"/>
    <s v="film &amp; video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n v="0"/>
    <e v="#DIV/0!"/>
    <s v="film &amp; video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n v="40"/>
    <n v="25.71"/>
    <s v="film &amp; video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n v="0"/>
    <e v="#DIV/0!"/>
    <s v="film &amp; video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n v="20"/>
    <n v="100"/>
    <s v="film &amp; video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n v="33"/>
    <n v="30.85"/>
    <s v="film &amp; video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n v="21"/>
    <n v="180.5"/>
    <s v="film &amp; video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n v="0"/>
    <e v="#DIV/0!"/>
    <s v="film &amp; video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n v="36"/>
    <n v="373.5"/>
    <s v="film &amp; video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n v="3"/>
    <n v="25.5"/>
    <s v="film &amp; video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n v="6"/>
    <n v="220"/>
    <s v="film &amp; video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n v="0"/>
    <e v="#DIV/0!"/>
    <s v="film &amp; video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n v="16"/>
    <n v="160"/>
    <s v="film &amp; video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n v="0"/>
    <e v="#DIV/0!"/>
    <s v="film &amp; video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n v="0"/>
    <n v="69"/>
    <s v="film &amp; video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n v="0"/>
    <n v="50"/>
    <s v="film &amp; video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n v="5"/>
    <n v="83.33"/>
    <s v="film &amp; video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n v="0"/>
    <n v="5.67"/>
    <s v="film &amp; video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n v="0"/>
    <e v="#DIV/0!"/>
    <s v="film &amp; video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n v="0"/>
    <n v="1"/>
    <s v="film &amp; video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n v="0"/>
    <e v="#DIV/0!"/>
    <s v="film &amp; video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n v="42"/>
    <n v="77.11"/>
    <s v="film &amp; video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n v="10"/>
    <n v="32.75"/>
    <s v="film &amp; video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n v="1"/>
    <n v="46.5"/>
    <s v="film &amp; video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n v="0"/>
    <e v="#DIV/0!"/>
    <s v="film &amp; video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n v="26"/>
    <n v="87.31"/>
    <s v="film &amp; video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n v="58"/>
    <n v="54.29"/>
    <s v="film &amp; video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n v="0"/>
    <e v="#DIV/0!"/>
    <s v="film &amp; video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n v="30"/>
    <n v="93.25"/>
    <s v="film &amp; video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n v="51"/>
    <n v="117.68"/>
    <s v="film &amp; video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n v="16"/>
    <n v="76.47"/>
    <s v="film &amp; video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n v="0"/>
    <e v="#DIV/0!"/>
    <s v="film &amp; video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n v="15"/>
    <n v="163.85"/>
    <s v="film &amp; video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n v="0"/>
    <e v="#DIV/0!"/>
    <s v="film &amp; video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n v="0"/>
    <e v="#DIV/0!"/>
    <s v="film &amp; video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n v="25"/>
    <n v="91.82"/>
    <s v="film &amp; video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n v="45"/>
    <n v="185.83"/>
    <s v="film &amp; video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n v="0"/>
    <n v="1"/>
    <s v="film &amp; video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n v="0"/>
    <n v="20"/>
    <s v="film &amp; video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n v="0"/>
    <n v="1"/>
    <s v="film &amp; video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n v="0"/>
    <n v="10"/>
    <s v="film &amp; video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n v="56"/>
    <n v="331.54"/>
    <s v="film &amp; video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n v="12"/>
    <n v="314.29000000000002"/>
    <s v="film &amp; video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n v="2"/>
    <n v="100"/>
    <s v="film &amp; video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n v="18"/>
    <n v="115.99"/>
    <s v="film &amp; video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n v="1"/>
    <n v="120"/>
    <s v="film &amp; video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n v="0"/>
    <e v="#DIV/0!"/>
    <s v="film &amp; video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n v="13"/>
    <n v="65"/>
    <s v="film &amp; video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n v="0"/>
    <e v="#DIV/0!"/>
    <s v="film &amp; video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n v="0"/>
    <e v="#DIV/0!"/>
    <s v="film &amp; video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n v="0"/>
    <e v="#DIV/0!"/>
    <s v="film &amp; video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n v="1"/>
    <n v="125"/>
    <s v="film &amp; video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n v="0"/>
    <e v="#DIV/0!"/>
    <s v="film &amp; video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n v="0"/>
    <e v="#DIV/0!"/>
    <s v="film &amp; video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n v="0"/>
    <e v="#DIV/0!"/>
    <s v="film &amp; video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n v="0"/>
    <n v="30"/>
    <s v="film &amp; video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n v="0"/>
    <e v="#DIV/0!"/>
    <s v="film &amp; video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n v="3"/>
    <n v="15.71"/>
    <s v="film &amp; video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n v="0"/>
    <e v="#DIV/0!"/>
    <s v="film &amp; video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n v="40"/>
    <n v="80.2"/>
    <s v="film &amp; video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n v="0"/>
    <e v="#DIV/0!"/>
    <s v="film &amp; video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n v="0"/>
    <e v="#DIV/0!"/>
    <s v="film &amp; video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n v="0"/>
    <n v="50"/>
    <s v="film &amp; video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n v="0"/>
    <e v="#DIV/0!"/>
    <s v="film &amp; video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n v="25"/>
    <n v="50"/>
    <s v="film &amp; video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n v="108"/>
    <n v="117.85"/>
    <s v="film &amp; video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n v="113"/>
    <n v="109.04"/>
    <s v="film &amp; video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n v="113"/>
    <n v="73.02"/>
    <s v="film &amp; video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n v="103"/>
    <n v="78.2"/>
    <s v="film &amp; video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n v="114"/>
    <n v="47.4"/>
    <s v="film &amp; video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n v="104"/>
    <n v="54.02"/>
    <s v="film &amp; video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n v="305"/>
    <n v="68.489999999999995"/>
    <s v="film &amp; video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n v="134"/>
    <n v="108.15"/>
    <s v="film &amp; video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n v="101"/>
    <n v="589.95000000000005"/>
    <s v="film &amp; video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n v="113"/>
    <n v="48.05"/>
    <s v="film &amp; video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n v="106"/>
    <n v="72.48"/>
    <s v="film &amp; video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n v="126"/>
    <n v="57.08"/>
    <s v="film &amp; video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n v="185"/>
    <n v="85.44"/>
    <s v="film &amp; video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n v="101"/>
    <n v="215.86"/>
    <s v="film &amp; video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n v="117"/>
    <n v="89.39"/>
    <s v="film &amp; video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n v="107"/>
    <n v="45.42"/>
    <s v="film &amp; video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n v="139"/>
    <n v="65.760000000000005"/>
    <s v="film &amp; video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n v="107"/>
    <n v="66.7"/>
    <s v="film &amp; video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n v="191"/>
    <n v="83.35"/>
    <s v="film &amp; video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n v="132"/>
    <n v="105.05"/>
    <s v="film &amp; video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n v="106"/>
    <n v="120.91"/>
    <s v="film &amp; video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n v="107"/>
    <n v="97.64"/>
    <s v="film &amp; video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n v="240"/>
    <n v="41.38"/>
    <s v="film &amp; video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n v="118"/>
    <n v="30.65"/>
    <s v="film &amp; video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n v="118"/>
    <n v="64.95"/>
    <s v="film &amp; video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n v="111"/>
    <n v="95.78"/>
    <s v="film &amp; video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n v="146"/>
    <n v="40.42"/>
    <s v="film &amp; video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n v="132"/>
    <n v="78.58"/>
    <s v="film &amp; video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n v="111"/>
    <n v="50.18"/>
    <s v="film &amp; video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n v="147"/>
    <n v="92.25"/>
    <s v="film &amp; video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n v="153"/>
    <n v="57.54"/>
    <s v="film &amp; video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n v="105"/>
    <n v="109.42"/>
    <s v="film &amp; video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n v="177"/>
    <n v="81.89"/>
    <s v="film &amp; video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n v="108"/>
    <n v="45.67"/>
    <s v="film &amp; video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n v="156"/>
    <n v="55.22"/>
    <s v="film &amp; video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n v="108"/>
    <n v="65.3"/>
    <s v="film &amp; video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n v="148"/>
    <n v="95.23"/>
    <s v="film &amp; video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n v="110"/>
    <n v="75.44"/>
    <s v="film &amp; video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n v="150"/>
    <n v="97.82"/>
    <s v="film &amp; video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n v="157"/>
    <n v="87.69"/>
    <s v="film &amp; video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n v="156"/>
    <n v="54.75"/>
    <s v="film &amp; video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n v="121"/>
    <n v="83.95"/>
    <s v="film &amp; video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n v="101"/>
    <n v="254.39"/>
    <s v="film &amp; video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n v="114"/>
    <n v="101.83"/>
    <s v="film &amp; video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n v="105"/>
    <n v="55.07"/>
    <s v="film &amp; video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n v="229"/>
    <n v="56.9"/>
    <s v="film &amp; video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n v="109"/>
    <n v="121.28"/>
    <s v="film &amp; video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n v="176"/>
    <n v="91.19"/>
    <s v="film &amp; video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n v="103"/>
    <n v="115.45"/>
    <s v="film &amp; video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n v="105"/>
    <n v="67.77"/>
    <s v="film &amp; video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n v="107"/>
    <n v="28.58"/>
    <s v="film &amp; video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n v="120"/>
    <n v="46.88"/>
    <s v="film &amp; video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n v="102"/>
    <n v="154.41999999999999"/>
    <s v="film &amp; video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n v="101"/>
    <n v="201.22"/>
    <s v="film &amp; video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n v="100"/>
    <n v="100"/>
    <s v="film &amp; video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n v="133"/>
    <n v="100.08"/>
    <s v="film &amp; video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n v="119"/>
    <n v="230.09"/>
    <s v="film &amp; video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n v="101"/>
    <n v="141.75"/>
    <s v="film &amp; video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n v="109"/>
    <n v="56.34"/>
    <s v="film &amp; video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n v="179"/>
    <n v="73.34"/>
    <s v="film &amp; video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n v="102"/>
    <n v="85.34"/>
    <s v="film &amp; video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n v="119"/>
    <n v="61.5"/>
    <s v="film &amp; video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n v="100"/>
    <n v="93.02"/>
    <s v="film &amp; video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n v="137"/>
    <n v="50.29"/>
    <s v="film &amp; video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n v="232"/>
    <n v="106.43"/>
    <s v="film &amp; video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n v="130"/>
    <n v="51.72"/>
    <s v="film &amp; video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n v="293"/>
    <n v="36.61"/>
    <s v="film &amp; video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n v="111"/>
    <n v="42.52"/>
    <s v="film &amp; video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n v="106"/>
    <n v="62.71"/>
    <s v="film &amp; video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n v="119"/>
    <n v="89.96"/>
    <s v="film &amp; video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n v="104"/>
    <n v="28.92"/>
    <s v="film &amp; video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n v="104"/>
    <n v="138.80000000000001"/>
    <s v="film &amp; video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n v="112"/>
    <n v="61.3"/>
    <s v="film &amp; video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n v="105"/>
    <n v="80.2"/>
    <s v="film &amp; video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n v="385"/>
    <n v="32.1"/>
    <s v="film &amp; video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n v="101"/>
    <n v="200.89"/>
    <s v="film &amp; video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n v="114"/>
    <n v="108.01"/>
    <s v="film &amp; video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n v="101"/>
    <n v="95.7"/>
    <s v="film &amp; video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n v="283"/>
    <n v="49.88"/>
    <s v="film &amp; video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n v="113"/>
    <n v="110.47"/>
    <s v="film &amp; video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n v="107"/>
    <n v="134.91"/>
    <s v="film &amp; video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n v="103"/>
    <n v="106.62"/>
    <s v="film &amp; video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n v="108"/>
    <n v="145.04"/>
    <s v="film &amp; video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n v="123"/>
    <n v="114.59"/>
    <s v="film &amp; video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n v="102"/>
    <n v="105.32"/>
    <s v="film &amp; video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n v="104"/>
    <n v="70.92"/>
    <s v="film &amp; video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n v="113"/>
    <n v="147.16999999999999"/>
    <s v="film &amp; video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n v="136"/>
    <n v="160.47"/>
    <s v="film &amp; video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n v="104"/>
    <n v="156.05000000000001"/>
    <s v="film &amp; video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n v="106"/>
    <n v="63.17"/>
    <s v="film &amp; video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n v="102"/>
    <n v="104.82"/>
    <s v="film &amp; video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n v="107"/>
    <n v="97.36"/>
    <s v="film &amp; video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n v="113"/>
    <n v="203.63"/>
    <s v="film &amp; video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n v="125"/>
    <n v="188.31"/>
    <s v="film &amp; video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n v="101"/>
    <n v="146.65"/>
    <s v="film &amp; video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n v="103"/>
    <n v="109.19"/>
    <s v="film &amp; video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n v="117"/>
    <n v="59.25"/>
    <s v="film &amp; video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n v="101"/>
    <n v="97.9"/>
    <s v="film &amp; video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n v="110"/>
    <n v="70"/>
    <s v="film &amp; video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n v="108"/>
    <n v="72.87"/>
    <s v="film &amp; video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n v="125"/>
    <n v="146.35"/>
    <s v="film &amp; video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n v="107"/>
    <n v="67.91"/>
    <s v="film &amp; video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n v="100"/>
    <n v="169.85"/>
    <s v="film &amp; video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n v="102"/>
    <n v="58.41"/>
    <s v="film &amp; video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n v="102"/>
    <n v="119.99"/>
    <s v="film &amp; video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n v="123"/>
    <n v="99.86"/>
    <s v="film &amp; video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n v="170"/>
    <n v="90.58"/>
    <s v="film &amp; video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n v="112"/>
    <n v="117.77"/>
    <s v="film &amp; video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n v="103"/>
    <n v="86.55"/>
    <s v="film &amp; video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n v="107"/>
    <n v="71.900000000000006"/>
    <s v="film &amp; video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n v="115"/>
    <n v="129.82"/>
    <s v="film &amp; video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n v="127"/>
    <n v="44.91"/>
    <s v="film &amp; video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n v="117"/>
    <n v="40.76"/>
    <s v="film &amp; video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n v="109"/>
    <n v="103.52"/>
    <s v="film &amp; video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n v="104"/>
    <n v="125.45"/>
    <s v="film &amp; video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n v="116"/>
    <n v="246.61"/>
    <s v="film &amp; video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n v="103"/>
    <n v="79.400000000000006"/>
    <s v="film &amp; video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n v="174"/>
    <n v="86.14"/>
    <s v="film &amp; video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n v="103"/>
    <n v="193.05"/>
    <s v="film &amp; video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n v="105"/>
    <n v="84.02"/>
    <s v="film &amp; video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n v="101"/>
    <n v="139.83000000000001"/>
    <s v="film &amp; video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n v="111"/>
    <n v="109.82"/>
    <s v="film &amp; video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n v="124"/>
    <n v="139.53"/>
    <s v="film &amp; video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n v="101"/>
    <n v="347.85"/>
    <s v="film &amp; video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n v="110"/>
    <n v="68.239999999999995"/>
    <s v="film &amp; video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n v="104"/>
    <n v="239.94"/>
    <s v="film &amp; video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n v="101"/>
    <n v="287.31"/>
    <s v="film &amp; video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n v="103"/>
    <n v="86.85"/>
    <s v="film &amp; video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n v="104"/>
    <n v="81.849999999999994"/>
    <s v="film &amp; video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n v="110"/>
    <n v="42.87"/>
    <s v="film &amp; video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n v="122"/>
    <n v="709.42"/>
    <s v="film &amp; video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n v="114"/>
    <n v="161.26"/>
    <s v="film &amp; video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n v="125"/>
    <n v="41.78"/>
    <s v="film &amp; video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n v="107"/>
    <n v="89.89"/>
    <s v="film &amp; video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n v="131"/>
    <n v="45.05"/>
    <s v="film &amp; video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n v="120"/>
    <n v="42.86"/>
    <s v="film &amp; video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n v="106"/>
    <n v="54.08"/>
    <s v="film &amp; video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n v="114"/>
    <n v="103.22"/>
    <s v="film &amp; video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n v="112"/>
    <n v="40.4"/>
    <s v="film &amp; video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n v="116"/>
    <n v="116.86"/>
    <s v="film &amp; video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n v="142"/>
    <n v="115.51"/>
    <s v="film &amp; video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n v="105"/>
    <n v="104.31"/>
    <s v="film &amp; video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n v="256"/>
    <n v="69.77"/>
    <s v="film &amp; video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n v="207"/>
    <n v="43.02"/>
    <s v="film &amp; video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n v="112"/>
    <n v="58.54"/>
    <s v="film &amp; video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n v="106"/>
    <n v="111.8"/>
    <s v="film &amp; video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n v="100"/>
    <n v="46.23"/>
    <s v="film &amp; video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n v="214"/>
    <n v="144.69"/>
    <s v="film &amp; video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n v="126"/>
    <n v="88.85"/>
    <s v="film &amp; video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n v="182"/>
    <n v="81.75"/>
    <s v="film &amp; video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n v="100"/>
    <n v="71.430000000000007"/>
    <s v="film &amp; video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n v="101"/>
    <n v="104.26"/>
    <s v="film &amp; video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n v="101"/>
    <n v="90.62"/>
    <s v="film &amp; video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n v="110"/>
    <n v="157.33000000000001"/>
    <s v="film &amp; video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n v="112"/>
    <n v="105.18"/>
    <s v="film &amp; video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n v="108"/>
    <n v="58.72"/>
    <s v="film &amp; video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n v="107"/>
    <n v="81.63"/>
    <s v="film &amp; video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n v="104"/>
    <n v="56.46"/>
    <s v="film &amp; video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n v="125"/>
    <n v="140.1"/>
    <s v="film &amp; video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n v="107"/>
    <n v="224.85"/>
    <s v="film &amp; video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n v="112"/>
    <n v="181.13"/>
    <s v="film &amp; video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n v="104"/>
    <n v="711.04"/>
    <s v="film &amp; video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n v="142"/>
    <n v="65.88"/>
    <s v="film &amp; video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n v="105"/>
    <n v="75.19"/>
    <s v="film &amp; video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n v="103"/>
    <n v="133.13999999999999"/>
    <s v="film &amp; video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n v="108"/>
    <n v="55.2"/>
    <s v="film &amp; video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n v="108"/>
    <n v="86.16"/>
    <s v="film &amp; video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n v="102"/>
    <n v="92.32"/>
    <s v="film &amp; video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n v="101"/>
    <n v="160.16"/>
    <s v="film &amp; video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n v="137"/>
    <n v="45.6"/>
    <s v="film &amp; video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n v="128"/>
    <n v="183.29"/>
    <s v="film &amp; video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n v="101"/>
    <n v="125.79"/>
    <s v="film &amp; video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n v="127"/>
    <n v="57.65"/>
    <s v="film &amp; video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n v="105"/>
    <n v="78.66"/>
    <s v="film &amp; video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n v="103"/>
    <n v="91.48"/>
    <s v="film &amp; video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n v="102"/>
    <n v="68.099999999999994"/>
    <s v="film &amp; video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n v="120"/>
    <n v="48.09"/>
    <s v="film &amp; video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n v="100"/>
    <n v="202.42"/>
    <s v="film &amp; video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n v="101"/>
    <n v="216.75"/>
    <s v="film &amp; video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n v="100"/>
    <n v="110.07"/>
    <s v="film &amp; video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n v="0"/>
    <n v="4.83"/>
    <s v="film &amp; video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n v="2"/>
    <n v="50.17"/>
    <s v="film &amp; video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n v="1"/>
    <n v="35.83"/>
    <s v="film &amp; video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n v="1"/>
    <n v="11.77"/>
    <s v="film &amp; video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n v="7"/>
    <n v="40.78"/>
    <s v="film &amp; video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n v="0"/>
    <n v="3"/>
    <s v="film &amp; video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n v="1"/>
    <n v="16.63"/>
    <s v="film &amp; video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n v="0"/>
    <e v="#DIV/0!"/>
    <s v="film &amp; video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n v="6"/>
    <n v="52"/>
    <s v="film &amp; video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n v="0"/>
    <e v="#DIV/0!"/>
    <s v="film &amp; video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n v="2"/>
    <n v="4.8"/>
    <s v="film &amp; video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n v="14"/>
    <n v="51.88"/>
    <s v="film &amp; video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n v="10"/>
    <n v="71.25"/>
    <s v="film &amp; video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n v="0"/>
    <e v="#DIV/0!"/>
    <s v="film &amp; video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n v="5"/>
    <n v="62.5"/>
    <s v="film &amp; video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n v="0"/>
    <n v="1"/>
    <s v="film &amp; video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n v="0"/>
    <e v="#DIV/0!"/>
    <s v="film &amp; video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n v="0"/>
    <e v="#DIV/0!"/>
    <s v="film &amp; video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n v="9"/>
    <n v="170.55"/>
    <s v="film &amp; video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n v="0"/>
    <e v="#DIV/0!"/>
    <s v="film &amp; video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n v="0"/>
    <n v="5"/>
    <s v="film &amp; video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n v="0"/>
    <e v="#DIV/0!"/>
    <s v="film &amp; video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n v="39"/>
    <n v="393.59"/>
    <s v="film &amp; video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n v="0"/>
    <n v="5"/>
    <s v="film &amp; video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n v="5"/>
    <n v="50"/>
    <s v="film &amp; video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n v="0"/>
    <n v="1"/>
    <s v="film &amp; video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n v="7"/>
    <n v="47.88"/>
    <s v="film &amp; video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n v="0"/>
    <n v="5"/>
    <s v="film &amp; video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n v="3"/>
    <n v="20.5"/>
    <s v="film &amp; video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n v="2"/>
    <n v="9"/>
    <s v="film &amp; video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n v="1"/>
    <n v="56.57"/>
    <s v="film &amp; video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n v="0"/>
    <e v="#DIV/0!"/>
    <s v="film &amp; video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n v="64"/>
    <n v="40"/>
    <s v="film &amp; video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n v="0"/>
    <n v="13"/>
    <s v="film &amp; video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n v="1"/>
    <n v="16.399999999999999"/>
    <s v="film &amp; video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n v="0"/>
    <n v="22.5"/>
    <s v="film &amp; video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n v="1"/>
    <n v="20.329999999999998"/>
    <s v="film &amp; video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n v="0"/>
    <e v="#DIV/0!"/>
    <s v="film &amp; video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n v="8"/>
    <n v="16.760000000000002"/>
    <s v="film &amp; video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n v="0"/>
    <n v="25"/>
    <s v="film &amp; video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n v="0"/>
    <n v="12.5"/>
    <s v="film &amp; video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n v="0"/>
    <e v="#DIV/0!"/>
    <s v="film &amp; video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n v="0"/>
    <e v="#DIV/0!"/>
    <s v="film &amp; video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n v="2"/>
    <n v="113.64"/>
    <s v="film &amp; video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n v="0"/>
    <n v="1"/>
    <s v="film &amp; video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n v="27"/>
    <n v="17.25"/>
    <s v="film &amp; video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n v="1"/>
    <n v="15.2"/>
    <s v="film &amp; video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n v="22"/>
    <n v="110.64"/>
    <s v="film &amp; video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n v="0"/>
    <e v="#DIV/0!"/>
    <s v="film &amp; video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n v="0"/>
    <e v="#DIV/0!"/>
    <s v="film &amp; video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n v="1"/>
    <n v="25.5"/>
    <s v="film &amp; video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n v="12"/>
    <n v="38.479999999999997"/>
    <s v="film &amp; video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n v="18"/>
    <n v="28.2"/>
    <s v="film &amp; video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n v="3"/>
    <n v="61.5"/>
    <s v="film &amp; video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n v="0"/>
    <n v="1"/>
    <s v="film &amp; video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n v="0"/>
    <e v="#DIV/0!"/>
    <s v="film &amp; video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n v="2"/>
    <n v="39.57"/>
    <s v="film &amp; video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n v="0"/>
    <e v="#DIV/0!"/>
    <s v="film &amp; video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n v="0"/>
    <e v="#DIV/0!"/>
    <s v="film &amp; video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n v="33"/>
    <n v="88.8"/>
    <s v="film &amp; video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n v="19"/>
    <n v="55.46"/>
    <s v="film &amp; video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n v="6"/>
    <n v="87.14"/>
    <s v="film &amp; video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n v="0"/>
    <n v="10"/>
    <s v="film &amp; video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n v="50"/>
    <n v="51.22"/>
    <s v="film &amp; video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n v="0"/>
    <n v="13.55"/>
    <s v="film &amp; video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n v="22"/>
    <n v="66.52"/>
    <s v="film &amp; video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n v="0"/>
    <n v="50"/>
    <s v="film &amp; video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n v="0"/>
    <e v="#DIV/0!"/>
    <s v="film &amp; video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n v="0"/>
    <e v="#DIV/0!"/>
    <s v="film &amp; video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n v="0"/>
    <n v="71.67"/>
    <s v="film &amp; video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n v="0"/>
    <e v="#DIV/0!"/>
    <s v="film &amp; video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n v="0"/>
    <e v="#DIV/0!"/>
    <s v="film &amp; video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n v="0"/>
    <e v="#DIV/0!"/>
    <s v="film &amp; video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n v="0"/>
    <e v="#DIV/0!"/>
    <s v="film &amp; video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n v="0"/>
    <n v="10.33"/>
    <s v="film &amp; video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n v="0"/>
    <e v="#DIV/0!"/>
    <s v="film &amp; video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n v="0"/>
    <n v="1"/>
    <s v="film &amp; video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n v="1"/>
    <n v="10"/>
    <s v="film &amp; video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n v="5"/>
    <n v="136.09"/>
    <s v="film &amp; video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n v="10"/>
    <n v="73.459999999999994"/>
    <s v="film &amp; video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n v="3"/>
    <n v="53.75"/>
    <s v="film &amp; video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n v="0"/>
    <e v="#DIV/0!"/>
    <s v="film &amp; video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n v="1"/>
    <n v="57.5"/>
    <s v="film &amp; video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n v="2"/>
    <n v="12.67"/>
    <s v="film &amp; video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n v="1"/>
    <n v="67"/>
    <s v="film &amp; video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n v="0"/>
    <n v="3.71"/>
    <s v="film &amp; video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n v="0"/>
    <n v="250"/>
    <s v="film &amp; video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n v="3"/>
    <n v="64"/>
    <s v="film &amp; video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n v="1"/>
    <n v="133.33000000000001"/>
    <s v="film &amp; video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n v="0"/>
    <n v="10"/>
    <s v="film &amp; video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n v="0"/>
    <e v="#DIV/0!"/>
    <s v="film &amp; video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n v="3"/>
    <n v="30"/>
    <s v="film &amp; video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n v="0"/>
    <n v="5.5"/>
    <s v="film &amp; video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n v="14"/>
    <n v="102.38"/>
    <s v="film &amp; video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n v="3"/>
    <n v="16.670000000000002"/>
    <s v="film &amp; video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n v="25"/>
    <n v="725.03"/>
    <s v="film &amp; video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n v="0"/>
    <e v="#DIV/0!"/>
    <s v="film &amp; video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n v="1"/>
    <n v="68.33"/>
    <s v="film &amp; video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n v="0"/>
    <e v="#DIV/0!"/>
    <s v="film &amp; video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n v="23"/>
    <n v="39.229999999999997"/>
    <s v="film &amp; video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n v="102"/>
    <n v="150.15"/>
    <s v="theater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n v="105"/>
    <n v="93.43"/>
    <s v="theater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n v="115"/>
    <n v="110.97"/>
    <s v="theater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n v="121"/>
    <n v="71.790000000000006"/>
    <s v="theater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n v="109"/>
    <n v="29.26"/>
    <s v="theater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n v="100"/>
    <n v="1000"/>
    <s v="theater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n v="114"/>
    <n v="74.349999999999994"/>
    <s v="theater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n v="101"/>
    <n v="63.83"/>
    <s v="theater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n v="116"/>
    <n v="44.33"/>
    <s v="theater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n v="130"/>
    <n v="86.94"/>
    <s v="theater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n v="108"/>
    <n v="126.55"/>
    <s v="theater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n v="100"/>
    <n v="129.03"/>
    <s v="theater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n v="123"/>
    <n v="71.239999999999995"/>
    <s v="theater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n v="100"/>
    <n v="117.88"/>
    <s v="theater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n v="105"/>
    <n v="327.08"/>
    <s v="theater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n v="103"/>
    <n v="34.75"/>
    <s v="theater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n v="118"/>
    <n v="100.06"/>
    <s v="theater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n v="121"/>
    <n v="40.85"/>
    <s v="theater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n v="302"/>
    <n v="252.02"/>
    <s v="theater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n v="101"/>
    <n v="25.16"/>
    <s v="theater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n v="0"/>
    <n v="1"/>
    <s v="technology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n v="1"/>
    <n v="25"/>
    <s v="technology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n v="0"/>
    <n v="1"/>
    <s v="technology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n v="0"/>
    <n v="35"/>
    <s v="technology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n v="1"/>
    <n v="3"/>
    <s v="technology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n v="27"/>
    <n v="402.71"/>
    <s v="technology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n v="0"/>
    <n v="26"/>
    <s v="technology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n v="0"/>
    <e v="#DIV/0!"/>
    <s v="technology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n v="0"/>
    <n v="9"/>
    <s v="technology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n v="3"/>
    <n v="8.5"/>
    <s v="technology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n v="1"/>
    <n v="8.75"/>
    <s v="technology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n v="5"/>
    <n v="135.04"/>
    <s v="technology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n v="0"/>
    <e v="#DIV/0!"/>
    <s v="technology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n v="0"/>
    <n v="20.5"/>
    <s v="technology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n v="37"/>
    <n v="64.36"/>
    <s v="technology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n v="0"/>
    <e v="#DIV/0!"/>
    <s v="technology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n v="3"/>
    <n v="200"/>
    <s v="technology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n v="1"/>
    <n v="68.3"/>
    <s v="technology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n v="0"/>
    <e v="#DIV/0!"/>
    <s v="technology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n v="0"/>
    <n v="50"/>
    <s v="technology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n v="0"/>
    <n v="4"/>
    <s v="technology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n v="0"/>
    <n v="27.5"/>
    <s v="technology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n v="0"/>
    <e v="#DIV/0!"/>
    <s v="technology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n v="0"/>
    <n v="34"/>
    <s v="technology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n v="0"/>
    <n v="1"/>
    <s v="technology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n v="0"/>
    <e v="#DIV/0!"/>
    <s v="technology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n v="0"/>
    <n v="1"/>
    <s v="technology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n v="0"/>
    <e v="#DIV/0!"/>
    <s v="technology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n v="1"/>
    <n v="49"/>
    <s v="technology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n v="1"/>
    <n v="20"/>
    <s v="technology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n v="0"/>
    <n v="142"/>
    <s v="technology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n v="0"/>
    <n v="53"/>
    <s v="technology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n v="0"/>
    <e v="#DIV/0!"/>
    <s v="technology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n v="0"/>
    <n v="38.44"/>
    <s v="technology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n v="1"/>
    <n v="20"/>
    <s v="technology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n v="0"/>
    <n v="64.75"/>
    <s v="technology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n v="0"/>
    <n v="1"/>
    <s v="technology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n v="0"/>
    <n v="10"/>
    <s v="technology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n v="0"/>
    <n v="2"/>
    <s v="technology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n v="1"/>
    <n v="35"/>
    <s v="technology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n v="0"/>
    <n v="1"/>
    <s v="technology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n v="0"/>
    <e v="#DIV/0!"/>
    <s v="technology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n v="0"/>
    <e v="#DIV/0!"/>
    <s v="technology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n v="0"/>
    <n v="1"/>
    <s v="technology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n v="1"/>
    <n v="5"/>
    <s v="technology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n v="0"/>
    <e v="#DIV/0!"/>
    <s v="technology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n v="1"/>
    <n v="14"/>
    <s v="technology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n v="9"/>
    <n v="389.29"/>
    <s v="technology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n v="3"/>
    <n v="150.5"/>
    <s v="technology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n v="0"/>
    <n v="1"/>
    <s v="technology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n v="4"/>
    <n v="24.78"/>
    <s v="technology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n v="0"/>
    <n v="30.5"/>
    <s v="technology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n v="3"/>
    <n v="250"/>
    <s v="technology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n v="23"/>
    <n v="16.43"/>
    <s v="technology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n v="0"/>
    <n v="13"/>
    <s v="technology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n v="0"/>
    <n v="53.25"/>
    <s v="technology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n v="0"/>
    <n v="3"/>
    <s v="technology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n v="0"/>
    <n v="10"/>
    <s v="technology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n v="34"/>
    <n v="121.43"/>
    <s v="technology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n v="0"/>
    <n v="15.5"/>
    <s v="technology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n v="2"/>
    <n v="100"/>
    <s v="technology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n v="1"/>
    <n v="23.33"/>
    <s v="technology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n v="0"/>
    <e v="#DIV/0!"/>
    <s v="technology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n v="4"/>
    <n v="45.39"/>
    <s v="technology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n v="0"/>
    <e v="#DIV/0!"/>
    <s v="technology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n v="3"/>
    <n v="16.38"/>
    <s v="technology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n v="0"/>
    <n v="10"/>
    <s v="technology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n v="0"/>
    <e v="#DIV/0!"/>
    <s v="technology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n v="1"/>
    <n v="292.2"/>
    <s v="technology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n v="1"/>
    <n v="5"/>
    <s v="technology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n v="0"/>
    <e v="#DIV/0!"/>
    <s v="technology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n v="0"/>
    <e v="#DIV/0!"/>
    <s v="technology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n v="0"/>
    <e v="#DIV/0!"/>
    <s v="technology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n v="21"/>
    <n v="105.93"/>
    <s v="technology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n v="0"/>
    <e v="#DIV/0!"/>
    <s v="technology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n v="0"/>
    <e v="#DIV/0!"/>
    <s v="technology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n v="0"/>
    <e v="#DIV/0!"/>
    <s v="technology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n v="3"/>
    <n v="20"/>
    <s v="technology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n v="0"/>
    <e v="#DIV/0!"/>
    <s v="technology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n v="0"/>
    <n v="1"/>
    <s v="technology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n v="1"/>
    <n v="300"/>
    <s v="technology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n v="1"/>
    <n v="87"/>
    <s v="technology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n v="6"/>
    <n v="37.89"/>
    <s v="technology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n v="0"/>
    <e v="#DIV/0!"/>
    <s v="technology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n v="0"/>
    <e v="#DIV/0!"/>
    <s v="technology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n v="0"/>
    <e v="#DIV/0!"/>
    <s v="technology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n v="17"/>
    <n v="111.41"/>
    <s v="technology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n v="0"/>
    <n v="90"/>
    <s v="technology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n v="0"/>
    <e v="#DIV/0!"/>
    <s v="technology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n v="0"/>
    <n v="116.67"/>
    <s v="technology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n v="0"/>
    <n v="10"/>
    <s v="technology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n v="1"/>
    <n v="76.67"/>
    <s v="technology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n v="0"/>
    <e v="#DIV/0!"/>
    <s v="technology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n v="12"/>
    <n v="49.8"/>
    <s v="technology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n v="0"/>
    <n v="1"/>
    <s v="technology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n v="0"/>
    <n v="2"/>
    <s v="technology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n v="0"/>
    <n v="4"/>
    <s v="technology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n v="0"/>
    <e v="#DIV/0!"/>
    <s v="technology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7"/>
    <n v="0"/>
    <n v="3"/>
    <s v="technology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n v="0"/>
    <n v="1"/>
    <s v="technology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n v="144"/>
    <n v="50.5"/>
    <s v="technology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n v="119"/>
    <n v="151.32"/>
    <s v="technology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n v="1460"/>
    <n v="134.36000000000001"/>
    <s v="technology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n v="106"/>
    <n v="174.03"/>
    <s v="technology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n v="300"/>
    <n v="73.489999999999995"/>
    <s v="technology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n v="279"/>
    <n v="23.52"/>
    <s v="technology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n v="132"/>
    <n v="39.07"/>
    <s v="technology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n v="107"/>
    <n v="125.94"/>
    <s v="technology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n v="127"/>
    <n v="1644"/>
    <s v="technology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n v="140"/>
    <n v="42.67"/>
    <s v="technology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n v="112"/>
    <n v="35.130000000000003"/>
    <s v="technology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n v="101"/>
    <n v="239.35"/>
    <s v="technology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n v="100"/>
    <n v="107.64"/>
    <s v="technology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n v="141"/>
    <n v="95.83"/>
    <s v="technology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n v="267"/>
    <n v="31.66"/>
    <s v="technology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n v="147"/>
    <n v="42.89"/>
    <s v="technology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n v="214"/>
    <n v="122.74"/>
    <s v="technology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n v="126"/>
    <n v="190.45"/>
    <s v="technology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n v="104"/>
    <n v="109.34"/>
    <s v="technology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n v="101"/>
    <n v="143.66999999999999"/>
    <s v="technology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n v="3"/>
    <n v="84.94"/>
    <s v="technology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n v="1"/>
    <n v="10.56"/>
    <s v="technology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n v="0"/>
    <n v="39"/>
    <s v="technology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n v="0"/>
    <n v="100"/>
    <s v="technology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n v="8"/>
    <n v="31.17"/>
    <s v="technology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n v="19"/>
    <n v="155.33000000000001"/>
    <s v="technology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n v="0"/>
    <n v="2"/>
    <s v="technology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n v="10"/>
    <n v="178.93"/>
    <s v="technology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n v="5"/>
    <n v="27.36"/>
    <s v="technology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n v="22"/>
    <n v="1536.25"/>
    <s v="technology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n v="29"/>
    <n v="85"/>
    <s v="technology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n v="39"/>
    <n v="788.53"/>
    <s v="technology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n v="22"/>
    <n v="50.3"/>
    <s v="technology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n v="0"/>
    <n v="68.33"/>
    <s v="technology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n v="0"/>
    <n v="7.5"/>
    <s v="technology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n v="15"/>
    <n v="34.270000000000003"/>
    <s v="technology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n v="1"/>
    <n v="61.29"/>
    <s v="technology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n v="26"/>
    <n v="133.25"/>
    <s v="technology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n v="4"/>
    <n v="65.180000000000007"/>
    <s v="technology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n v="15"/>
    <n v="93.9"/>
    <s v="technology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n v="26"/>
    <n v="150.65"/>
    <s v="technology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n v="0"/>
    <n v="1"/>
    <s v="technology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n v="0"/>
    <n v="13.25"/>
    <s v="technology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n v="1"/>
    <n v="99.33"/>
    <s v="technology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n v="7"/>
    <n v="177.39"/>
    <s v="technology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n v="28"/>
    <n v="55.3"/>
    <s v="technology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n v="0"/>
    <e v="#DIV/0!"/>
    <s v="technology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n v="4"/>
    <n v="591.66999999999996"/>
    <s v="technology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n v="73"/>
    <n v="405.5"/>
    <s v="technology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n v="58"/>
    <n v="343.15"/>
    <s v="technology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n v="12"/>
    <n v="72.59"/>
    <s v="technology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n v="1"/>
    <n v="26"/>
    <s v="technology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n v="7"/>
    <n v="6.5"/>
    <s v="technology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n v="35"/>
    <n v="119.39"/>
    <s v="technology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n v="0"/>
    <n v="84.29"/>
    <s v="technology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n v="1"/>
    <n v="90.86"/>
    <s v="technology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n v="0"/>
    <n v="1"/>
    <s v="technology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n v="46"/>
    <n v="20.34"/>
    <s v="technology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n v="15"/>
    <n v="530.69000000000005"/>
    <s v="technology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n v="82"/>
    <n v="120.39"/>
    <s v="technology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n v="3"/>
    <n v="13"/>
    <s v="technology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n v="27"/>
    <n v="291.33"/>
    <s v="technology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n v="31"/>
    <n v="124.92"/>
    <s v="technology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n v="6"/>
    <n v="119.57"/>
    <s v="technology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n v="1"/>
    <n v="120.25"/>
    <s v="technology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n v="1"/>
    <n v="195.4"/>
    <s v="technology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n v="0"/>
    <e v="#DIV/0!"/>
    <s v="technology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n v="79"/>
    <n v="117.7"/>
    <s v="technology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n v="22"/>
    <n v="23.95"/>
    <s v="technology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n v="0"/>
    <n v="30.5"/>
    <s v="technology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n v="0"/>
    <e v="#DIV/0!"/>
    <s v="technology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n v="34"/>
    <n v="99.97"/>
    <s v="technology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n v="0"/>
    <n v="26.25"/>
    <s v="technology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n v="1"/>
    <n v="199"/>
    <s v="technology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n v="15"/>
    <n v="80.319999999999993"/>
    <s v="technology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n v="5"/>
    <n v="115.75"/>
    <s v="technology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n v="10"/>
    <n v="44.69"/>
    <s v="technology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n v="0"/>
    <n v="76.25"/>
    <s v="technology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n v="1"/>
    <n v="22.5"/>
    <s v="technology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n v="1"/>
    <n v="19.399999999999999"/>
    <s v="technology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n v="144"/>
    <n v="66.709999999999994"/>
    <s v="publishing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n v="122"/>
    <n v="84.14"/>
    <s v="publishing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n v="132"/>
    <n v="215.73"/>
    <s v="publishing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n v="109"/>
    <n v="54.69"/>
    <s v="publishing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n v="105"/>
    <n v="51.63"/>
    <s v="publishing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n v="100"/>
    <n v="143.36000000000001"/>
    <s v="publishing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n v="101"/>
    <n v="72.430000000000007"/>
    <s v="publishing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n v="156"/>
    <n v="36.53"/>
    <s v="publishing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n v="106"/>
    <n v="60.9"/>
    <s v="publishing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n v="131"/>
    <n v="43.55"/>
    <s v="publishing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n v="132"/>
    <n v="99.77"/>
    <s v="publishing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n v="126"/>
    <n v="88.73"/>
    <s v="publishing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n v="160"/>
    <n v="4.92"/>
    <s v="publishing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n v="120"/>
    <n v="17.82"/>
    <s v="publishing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n v="126"/>
    <n v="187.19"/>
    <s v="publishing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n v="114"/>
    <n v="234.81"/>
    <s v="publishing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n v="315"/>
    <n v="105.05"/>
    <s v="publishing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n v="122"/>
    <n v="56.67"/>
    <s v="publishing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n v="107"/>
    <n v="39.049999999999997"/>
    <s v="publishing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n v="158"/>
    <n v="68.349999999999994"/>
    <s v="publishing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n v="107"/>
    <n v="169.58"/>
    <s v="publishing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n v="102"/>
    <n v="141.41999999999999"/>
    <s v="publishing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n v="111"/>
    <n v="67.39"/>
    <s v="publishing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n v="148"/>
    <n v="54.27"/>
    <s v="publishing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n v="102"/>
    <n v="82.52"/>
    <s v="publishing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n v="179"/>
    <n v="53.73"/>
    <s v="publishing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n v="111"/>
    <n v="34.21"/>
    <s v="publishing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n v="100"/>
    <n v="127.33"/>
    <s v="publishing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n v="100"/>
    <n v="45.57"/>
    <s v="publishing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n v="106"/>
    <n v="95.96"/>
    <s v="publishing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n v="103"/>
    <n v="77.27"/>
    <s v="publishing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n v="119"/>
    <n v="57.34"/>
    <s v="publishing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n v="112"/>
    <n v="53.19"/>
    <s v="publishing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n v="128"/>
    <n v="492.31"/>
    <s v="publishing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n v="104"/>
    <n v="42.35"/>
    <s v="publishing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n v="102"/>
    <n v="37.47"/>
    <s v="publishing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n v="118"/>
    <n v="37.450000000000003"/>
    <s v="publishing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n v="238"/>
    <n v="33.06"/>
    <s v="publishing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n v="102"/>
    <n v="134.21"/>
    <s v="publishing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n v="102"/>
    <n v="51.47"/>
    <s v="publishing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n v="0"/>
    <e v="#DIV/0!"/>
    <s v="publishing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n v="5"/>
    <n v="39.17"/>
    <s v="publishing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n v="0"/>
    <e v="#DIV/0!"/>
    <s v="publishing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n v="0"/>
    <n v="5"/>
    <s v="publishing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n v="0"/>
    <e v="#DIV/0!"/>
    <s v="publishing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n v="36"/>
    <n v="57.3"/>
    <s v="publishing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n v="0"/>
    <e v="#DIV/0!"/>
    <s v="publishing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n v="4"/>
    <n v="59"/>
    <s v="publishing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n v="0"/>
    <e v="#DIV/0!"/>
    <s v="publishing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n v="41"/>
    <n v="31.85"/>
    <s v="publishing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n v="0"/>
    <e v="#DIV/0!"/>
    <s v="publishing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n v="0"/>
    <n v="10"/>
    <s v="publishing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n v="3"/>
    <n v="50"/>
    <s v="publishing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n v="1"/>
    <n v="16"/>
    <s v="publishing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n v="70"/>
    <n v="39"/>
    <s v="publishing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n v="2"/>
    <n v="34"/>
    <s v="publishing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n v="51"/>
    <n v="63.12"/>
    <s v="publishing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n v="1"/>
    <n v="7"/>
    <s v="publishing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n v="0"/>
    <n v="2"/>
    <s v="publishing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n v="3"/>
    <n v="66.67"/>
    <s v="publishing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n v="104"/>
    <n v="38.520000000000003"/>
    <s v="music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n v="133"/>
    <n v="42.61"/>
    <s v="music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n v="100"/>
    <n v="50"/>
    <s v="music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n v="148"/>
    <n v="63.49"/>
    <s v="music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n v="103"/>
    <n v="102.5"/>
    <s v="music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n v="181"/>
    <n v="31.14"/>
    <s v="music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n v="143"/>
    <n v="162.27000000000001"/>
    <s v="music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n v="114"/>
    <n v="80.59"/>
    <s v="music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n v="204"/>
    <n v="59.85"/>
    <s v="music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n v="109"/>
    <n v="132.86000000000001"/>
    <s v="music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n v="144"/>
    <n v="92.55"/>
    <s v="music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n v="104"/>
    <n v="60.86"/>
    <s v="music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n v="100"/>
    <n v="41.85"/>
    <s v="music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n v="103"/>
    <n v="88.33"/>
    <s v="music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n v="105"/>
    <n v="158.96"/>
    <s v="music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n v="112"/>
    <n v="85.05"/>
    <s v="music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n v="101"/>
    <n v="112.61"/>
    <s v="music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n v="108"/>
    <n v="45.44"/>
    <s v="music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n v="115"/>
    <n v="46.22"/>
    <s v="music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n v="100"/>
    <n v="178.61"/>
    <s v="music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n v="152"/>
    <n v="40.75"/>
    <s v="music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n v="112"/>
    <n v="43.73"/>
    <s v="music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n v="101"/>
    <n v="81.069999999999993"/>
    <s v="music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n v="123"/>
    <n v="74.61"/>
    <s v="music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n v="100"/>
    <n v="305.56"/>
    <s v="music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n v="105"/>
    <n v="58.33"/>
    <s v="music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n v="104"/>
    <n v="117.68"/>
    <s v="music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n v="105"/>
    <n v="73.77"/>
    <s v="music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n v="100"/>
    <n v="104.65"/>
    <s v="music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n v="104"/>
    <n v="79.83"/>
    <s v="music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n v="105"/>
    <n v="58.33"/>
    <s v="music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n v="104"/>
    <n v="86.67"/>
    <s v="music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n v="152"/>
    <n v="27.61"/>
    <s v="music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n v="160"/>
    <n v="25"/>
    <s v="music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n v="127"/>
    <n v="45.46"/>
    <s v="music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n v="107"/>
    <n v="99.53"/>
    <s v="music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n v="115"/>
    <n v="39.31"/>
    <s v="music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n v="137"/>
    <n v="89.42"/>
    <s v="music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n v="156"/>
    <n v="28.68"/>
    <s v="music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n v="109"/>
    <n v="31.07"/>
    <s v="music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n v="134"/>
    <n v="70.55"/>
    <s v="music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n v="100"/>
    <n v="224.13"/>
    <s v="music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n v="119"/>
    <n v="51.81"/>
    <s v="music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n v="180"/>
    <n v="43.52"/>
    <s v="music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n v="134"/>
    <n v="39.82"/>
    <s v="music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n v="100"/>
    <n v="126.81"/>
    <s v="music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n v="101"/>
    <n v="113.88"/>
    <s v="music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n v="103"/>
    <n v="28.18"/>
    <s v="music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n v="107"/>
    <n v="36.61"/>
    <s v="music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n v="104"/>
    <n v="32.5"/>
    <s v="music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n v="108"/>
    <n v="60.66"/>
    <s v="music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n v="233"/>
    <n v="175"/>
    <s v="music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n v="101"/>
    <n v="97.99"/>
    <s v="music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n v="102"/>
    <n v="148.78"/>
    <s v="music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n v="131"/>
    <n v="96.08"/>
    <s v="music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n v="117"/>
    <n v="58.63"/>
    <s v="music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n v="101"/>
    <n v="109.71"/>
    <s v="music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n v="122"/>
    <n v="49.11"/>
    <s v="music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n v="145"/>
    <n v="47.67"/>
    <s v="music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n v="117"/>
    <n v="60.74"/>
    <s v="music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n v="120"/>
    <n v="63.38"/>
    <s v="music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n v="101"/>
    <n v="53.89"/>
    <s v="music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n v="104"/>
    <n v="66.87"/>
    <s v="music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n v="267"/>
    <n v="63.1"/>
    <s v="music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n v="194"/>
    <n v="36.630000000000003"/>
    <s v="music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n v="120"/>
    <n v="34.01"/>
    <s v="music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n v="122"/>
    <n v="28.55"/>
    <s v="music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n v="100"/>
    <n v="10"/>
    <s v="music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n v="100"/>
    <n v="18.75"/>
    <s v="music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n v="120"/>
    <n v="41.7"/>
    <s v="music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n v="155"/>
    <n v="46.67"/>
    <s v="music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n v="130"/>
    <n v="37.270000000000003"/>
    <s v="music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n v="105"/>
    <n v="59.26"/>
    <s v="music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n v="100"/>
    <n v="30"/>
    <s v="music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n v="118"/>
    <n v="65.86"/>
    <s v="music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n v="103"/>
    <n v="31.91"/>
    <s v="music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n v="218"/>
    <n v="19.46"/>
    <s v="music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n v="100"/>
    <n v="50"/>
    <s v="music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n v="144"/>
    <n v="22.74"/>
    <s v="music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n v="105"/>
    <n v="42.72"/>
    <s v="music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n v="18"/>
    <n v="52.92"/>
    <s v="music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n v="2"/>
    <n v="50.5"/>
    <s v="music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n v="0"/>
    <n v="42.5"/>
    <s v="music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n v="5"/>
    <n v="18"/>
    <s v="music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n v="42"/>
    <n v="34.18"/>
    <s v="music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n v="2"/>
    <n v="22.5"/>
    <s v="music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n v="18"/>
    <n v="58.18"/>
    <s v="music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n v="24"/>
    <n v="109.18"/>
    <s v="music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n v="0"/>
    <n v="50"/>
    <s v="music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n v="12"/>
    <n v="346.67"/>
    <s v="music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n v="0"/>
    <n v="12.4"/>
    <s v="music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n v="5"/>
    <n v="27.08"/>
    <s v="music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n v="1"/>
    <n v="32.5"/>
    <s v="music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n v="1"/>
    <n v="9"/>
    <s v="music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n v="24"/>
    <n v="34.76"/>
    <s v="music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n v="0"/>
    <e v="#DIV/0!"/>
    <s v="music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n v="41"/>
    <n v="28.58"/>
    <s v="music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n v="68"/>
    <n v="46.59"/>
    <s v="music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n v="1"/>
    <n v="32.5"/>
    <s v="music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n v="31"/>
    <n v="21.47"/>
    <s v="music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n v="3"/>
    <n v="14.13"/>
    <s v="music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n v="1"/>
    <n v="30"/>
    <s v="music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n v="20"/>
    <n v="21.57"/>
    <s v="music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n v="40"/>
    <n v="83.38"/>
    <s v="music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n v="1"/>
    <n v="10"/>
    <s v="music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n v="75"/>
    <n v="35.71"/>
    <s v="music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n v="41"/>
    <n v="29.29"/>
    <s v="music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n v="0"/>
    <e v="#DIV/0!"/>
    <s v="music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n v="7"/>
    <n v="18"/>
    <s v="music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n v="9"/>
    <n v="73.760000000000005"/>
    <s v="music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n v="4"/>
    <n v="31.25"/>
    <s v="music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n v="3"/>
    <n v="28.89"/>
    <s v="music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n v="41"/>
    <n v="143.82"/>
    <s v="music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n v="10"/>
    <n v="40"/>
    <s v="music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n v="39"/>
    <n v="147.81"/>
    <s v="music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n v="2"/>
    <n v="27.86"/>
    <s v="music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n v="40"/>
    <n v="44.44"/>
    <s v="music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n v="0"/>
    <e v="#DIV/0!"/>
    <s v="music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n v="3"/>
    <n v="35"/>
    <s v="music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n v="37"/>
    <n v="35"/>
    <s v="music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n v="0"/>
    <n v="10.5"/>
    <s v="music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n v="0"/>
    <e v="#DIV/0!"/>
    <s v="music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n v="0"/>
    <n v="30"/>
    <s v="music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n v="3"/>
    <n v="40"/>
    <s v="music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n v="0"/>
    <n v="50.33"/>
    <s v="music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n v="3"/>
    <n v="32.67"/>
    <s v="music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n v="0"/>
    <e v="#DIV/0!"/>
    <s v="music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n v="0"/>
    <e v="#DIV/0!"/>
    <s v="music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n v="0"/>
    <e v="#DIV/0!"/>
    <s v="music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n v="3"/>
    <n v="65"/>
    <s v="music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n v="22"/>
    <n v="24.6"/>
    <s v="music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n v="0"/>
    <e v="#DIV/0!"/>
    <s v="music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n v="1"/>
    <n v="15"/>
    <s v="music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n v="7"/>
    <n v="82.58"/>
    <s v="music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n v="0"/>
    <e v="#DIV/0!"/>
    <s v="music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n v="6"/>
    <n v="41.67"/>
    <s v="music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n v="0"/>
    <e v="#DIV/0!"/>
    <s v="music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n v="1"/>
    <n v="30"/>
    <s v="music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n v="5"/>
    <n v="19.600000000000001"/>
    <s v="music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n v="1"/>
    <n v="100"/>
    <s v="music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n v="0"/>
    <e v="#DIV/0!"/>
    <s v="music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n v="31"/>
    <n v="231.75"/>
    <s v="music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n v="21"/>
    <n v="189.33"/>
    <s v="music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n v="2"/>
    <n v="55"/>
    <s v="music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n v="11"/>
    <n v="21.8"/>
    <s v="music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n v="3"/>
    <n v="32"/>
    <s v="music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n v="0"/>
    <e v="#DIV/0!"/>
    <s v="music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n v="0"/>
    <e v="#DIV/0!"/>
    <s v="music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n v="11"/>
    <n v="56.25"/>
    <s v="music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n v="0"/>
    <e v="#DIV/0!"/>
    <s v="music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n v="38"/>
    <n v="69"/>
    <s v="music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n v="7"/>
    <n v="18.71"/>
    <s v="music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n v="15"/>
    <n v="46.03"/>
    <s v="music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n v="6"/>
    <n v="60"/>
    <s v="music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n v="30"/>
    <n v="50.67"/>
    <s v="music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n v="1"/>
    <n v="25"/>
    <s v="music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n v="0"/>
    <e v="#DIV/0!"/>
    <s v="music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n v="1"/>
    <n v="20"/>
    <s v="music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n v="0"/>
    <n v="25"/>
    <s v="music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n v="1"/>
    <n v="20"/>
    <s v="music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n v="17"/>
    <n v="110.29"/>
    <s v="technology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n v="2"/>
    <n v="37.450000000000003"/>
    <s v="technology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n v="9"/>
    <n v="41.75"/>
    <s v="technology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n v="10"/>
    <n v="24.08"/>
    <s v="technology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n v="13"/>
    <n v="69.41"/>
    <s v="technology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n v="2"/>
    <n v="155.25"/>
    <s v="technology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n v="2"/>
    <n v="57.2"/>
    <s v="technology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n v="0"/>
    <e v="#DIV/0!"/>
    <s v="technology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n v="12"/>
    <n v="60"/>
    <s v="technology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n v="1"/>
    <n v="39"/>
    <s v="technology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n v="28"/>
    <n v="58.42"/>
    <s v="technology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n v="38"/>
    <n v="158.63999999999999"/>
    <s v="technology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n v="40"/>
    <n v="99.86"/>
    <s v="technology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n v="1"/>
    <n v="25.2"/>
    <s v="technology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n v="43"/>
    <n v="89.19"/>
    <s v="technology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n v="6"/>
    <n v="182.62"/>
    <s v="technology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n v="2"/>
    <n v="50.65"/>
    <s v="technology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n v="2"/>
    <n v="33.29"/>
    <s v="technology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n v="11"/>
    <n v="51.82"/>
    <s v="technology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n v="39"/>
    <n v="113.63"/>
    <s v="technology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n v="46"/>
    <n v="136.46"/>
    <s v="technology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n v="42"/>
    <n v="364.35"/>
    <s v="technology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n v="28"/>
    <n v="19.239999999999998"/>
    <s v="technology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n v="1"/>
    <n v="41.89"/>
    <s v="technology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n v="1"/>
    <n v="30.31"/>
    <s v="technology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n v="1"/>
    <n v="49.67"/>
    <s v="technology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n v="15"/>
    <n v="59.2"/>
    <s v="technology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n v="18"/>
    <n v="43.98"/>
    <s v="technology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n v="1"/>
    <n v="26.5"/>
    <s v="technology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n v="47"/>
    <n v="1272.73"/>
    <s v="technology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n v="46"/>
    <n v="164"/>
    <s v="technology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n v="0"/>
    <n v="45.2"/>
    <s v="technology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n v="35"/>
    <n v="153.88999999999999"/>
    <s v="technology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n v="2"/>
    <n v="51.38"/>
    <s v="technology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n v="1"/>
    <n v="93.33"/>
    <s v="technology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n v="3"/>
    <n v="108.63"/>
    <s v="technology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n v="2"/>
    <n v="160.5"/>
    <s v="technology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n v="34"/>
    <n v="75.75"/>
    <s v="technology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n v="56"/>
    <n v="790.84"/>
    <s v="technology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n v="83"/>
    <n v="301.94"/>
    <s v="technology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n v="15"/>
    <n v="47.94"/>
    <s v="technology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n v="0"/>
    <n v="2.75"/>
    <s v="technology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n v="0"/>
    <n v="1"/>
    <s v="technology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n v="30"/>
    <n v="171.79"/>
    <s v="technology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n v="1"/>
    <n v="35.33"/>
    <s v="technology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n v="6"/>
    <n v="82.09"/>
    <s v="technology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n v="13"/>
    <n v="110.87"/>
    <s v="technology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n v="13"/>
    <n v="161.22"/>
    <s v="technology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n v="0"/>
    <e v="#DIV/0!"/>
    <s v="technology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n v="17"/>
    <n v="52.41"/>
    <s v="technology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n v="0"/>
    <n v="13"/>
    <s v="technology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n v="4"/>
    <n v="30.29"/>
    <s v="technology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n v="0"/>
    <n v="116.75"/>
    <s v="technology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n v="25"/>
    <n v="89.6"/>
    <s v="technology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n v="2"/>
    <n v="424.45"/>
    <s v="technology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n v="7"/>
    <n v="80.67"/>
    <s v="technology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n v="2"/>
    <n v="13"/>
    <s v="technology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n v="1"/>
    <n v="8.1300000000000008"/>
    <s v="technology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n v="59"/>
    <n v="153.43"/>
    <s v="technology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n v="8"/>
    <n v="292.08"/>
    <s v="technology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n v="2"/>
    <n v="3304"/>
    <s v="technology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n v="104"/>
    <n v="1300"/>
    <s v="technology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n v="30"/>
    <n v="134.55000000000001"/>
    <s v="technology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n v="16"/>
    <n v="214.07"/>
    <s v="technology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n v="82"/>
    <n v="216.34"/>
    <s v="technology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n v="75"/>
    <n v="932.31"/>
    <s v="technology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n v="6"/>
    <n v="29.25"/>
    <s v="technology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n v="44"/>
    <n v="174.95"/>
    <s v="technology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n v="0"/>
    <n v="250"/>
    <s v="technology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n v="13"/>
    <n v="65"/>
    <s v="technology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n v="0"/>
    <n v="55"/>
    <s v="technology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n v="0"/>
    <n v="75"/>
    <s v="technology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n v="21535"/>
    <n v="1389.36"/>
    <s v="technology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n v="35"/>
    <n v="95.91"/>
    <s v="technology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n v="31"/>
    <n v="191.25"/>
    <s v="technology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n v="3"/>
    <n v="40"/>
    <s v="technology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n v="3"/>
    <n v="74.790000000000006"/>
    <s v="technology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n v="23"/>
    <n v="161.12"/>
    <s v="technology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n v="3"/>
    <n v="88.71"/>
    <s v="technology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n v="47"/>
    <n v="53.25"/>
    <s v="technology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n v="206"/>
    <n v="106.2"/>
    <s v="music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n v="352"/>
    <n v="22.08"/>
    <s v="music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n v="115"/>
    <n v="31.05"/>
    <s v="music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n v="237"/>
    <n v="36.21"/>
    <s v="music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n v="119"/>
    <n v="388.98"/>
    <s v="music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n v="110"/>
    <n v="71.849999999999994"/>
    <s v="music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n v="100"/>
    <n v="57.38"/>
    <s v="music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n v="103"/>
    <n v="69.67"/>
    <s v="music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n v="117"/>
    <n v="45.99"/>
    <s v="music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n v="112"/>
    <n v="79.260000000000005"/>
    <s v="music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n v="342"/>
    <n v="43.03"/>
    <s v="music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n v="107"/>
    <n v="108.48"/>
    <s v="music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n v="108"/>
    <n v="61.03"/>
    <s v="music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n v="103"/>
    <n v="50.59"/>
    <s v="music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n v="130"/>
    <n v="39.159999999999997"/>
    <s v="music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n v="108"/>
    <n v="65.16"/>
    <s v="music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n v="112"/>
    <n v="23.96"/>
    <s v="music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n v="102"/>
    <n v="48.62"/>
    <s v="music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n v="145"/>
    <n v="35.74"/>
    <s v="music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n v="128"/>
    <n v="21.37"/>
    <s v="music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n v="0"/>
    <n v="250"/>
    <s v="journalism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n v="0"/>
    <e v="#DIV/0!"/>
    <s v="journalism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n v="2"/>
    <n v="10"/>
    <s v="journalism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n v="9"/>
    <n v="29.24"/>
    <s v="journalism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n v="0"/>
    <n v="3"/>
    <s v="journalism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n v="3"/>
    <n v="33.25"/>
    <s v="journalism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n v="0"/>
    <e v="#DIV/0!"/>
    <s v="journalism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n v="0"/>
    <n v="1"/>
    <s v="journalism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n v="1"/>
    <n v="53"/>
    <s v="journalism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16"/>
    <n v="0"/>
    <e v="#DIV/0!"/>
    <s v="journalism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n v="0"/>
    <e v="#DIV/0!"/>
    <s v="journalism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n v="0"/>
    <e v="#DIV/0!"/>
    <s v="journalism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n v="0"/>
    <e v="#DIV/0!"/>
    <s v="journalism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n v="1"/>
    <n v="15"/>
    <s v="journalism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n v="0"/>
    <e v="#DIV/0!"/>
    <s v="journalism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n v="0"/>
    <e v="#DIV/0!"/>
    <s v="journalism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n v="0"/>
    <e v="#DIV/0!"/>
    <s v="journalism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n v="0"/>
    <e v="#DIV/0!"/>
    <s v="journalism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n v="0"/>
    <e v="#DIV/0!"/>
    <s v="journalism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n v="0"/>
    <e v="#DIV/0!"/>
    <s v="journalism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n v="1"/>
    <n v="50"/>
    <s v="journalism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n v="0"/>
    <e v="#DIV/0!"/>
    <s v="journalism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n v="95"/>
    <n v="47.5"/>
    <s v="journalism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n v="0"/>
    <e v="#DIV/0!"/>
    <s v="journalism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n v="9"/>
    <n v="65.67"/>
    <s v="games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n v="3"/>
    <n v="16.2"/>
    <s v="games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n v="3"/>
    <n v="34.130000000000003"/>
    <s v="games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n v="26"/>
    <n v="13"/>
    <s v="games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n v="0"/>
    <n v="11.25"/>
    <s v="games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n v="39"/>
    <n v="40.479999999999997"/>
    <s v="games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n v="1"/>
    <n v="35"/>
    <s v="games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n v="0"/>
    <e v="#DIV/0!"/>
    <s v="games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n v="0"/>
    <n v="12.75"/>
    <s v="games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n v="1"/>
    <n v="10"/>
    <s v="games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n v="6"/>
    <n v="113.57"/>
    <s v="games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n v="5"/>
    <n v="15"/>
    <s v="games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n v="63"/>
    <n v="48.28"/>
    <s v="games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n v="29"/>
    <n v="43.98"/>
    <s v="games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n v="8"/>
    <n v="9"/>
    <s v="games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n v="3"/>
    <n v="37.67"/>
    <s v="games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n v="9"/>
    <n v="18.579999999999998"/>
    <s v="games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n v="0"/>
    <n v="3"/>
    <s v="games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n v="1"/>
    <n v="18.670000000000002"/>
    <s v="games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n v="1"/>
    <n v="410"/>
    <s v="games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n v="0"/>
    <e v="#DIV/0!"/>
    <s v="games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n v="3"/>
    <n v="114"/>
    <s v="games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n v="0"/>
    <n v="7.5"/>
    <s v="games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n v="0"/>
    <e v="#DIV/0!"/>
    <s v="games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n v="14"/>
    <n v="43.42"/>
    <s v="games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n v="8"/>
    <n v="23.96"/>
    <s v="games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n v="0"/>
    <n v="5"/>
    <s v="games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n v="13"/>
    <n v="12.5"/>
    <s v="games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n v="1"/>
    <n v="3"/>
    <s v="games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n v="14"/>
    <n v="10.56"/>
    <s v="games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n v="18"/>
    <n v="122"/>
    <s v="games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n v="5"/>
    <n v="267.81"/>
    <s v="games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n v="18"/>
    <n v="74.209999999999994"/>
    <s v="games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n v="0"/>
    <n v="6.71"/>
    <s v="games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n v="7"/>
    <n v="81.95"/>
    <s v="games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n v="1"/>
    <n v="25"/>
    <s v="games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n v="3"/>
    <n v="10"/>
    <s v="games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n v="0"/>
    <n v="6.83"/>
    <s v="games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n v="5"/>
    <n v="17.71"/>
    <s v="games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n v="2"/>
    <n v="16.2"/>
    <s v="games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n v="5"/>
    <n v="80.3"/>
    <s v="games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n v="0"/>
    <n v="71.55"/>
    <s v="games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n v="41"/>
    <n v="23.57"/>
    <s v="games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n v="0"/>
    <e v="#DIV/0!"/>
    <s v="games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n v="3"/>
    <n v="34.880000000000003"/>
    <s v="games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n v="0"/>
    <n v="15"/>
    <s v="games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n v="1"/>
    <n v="23.18"/>
    <s v="games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n v="0"/>
    <n v="1"/>
    <s v="games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n v="36"/>
    <n v="100.23"/>
    <s v="games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n v="1"/>
    <n v="5"/>
    <s v="games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n v="0"/>
    <n v="3.33"/>
    <s v="games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n v="0"/>
    <n v="13.25"/>
    <s v="games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n v="0"/>
    <n v="17.850000000000001"/>
    <s v="games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n v="8"/>
    <n v="10.38"/>
    <s v="games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n v="2"/>
    <n v="36.33"/>
    <s v="games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n v="0"/>
    <n v="5"/>
    <s v="games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n v="0"/>
    <e v="#DIV/0!"/>
    <s v="games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n v="0"/>
    <n v="5.8"/>
    <s v="games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n v="0"/>
    <e v="#DIV/0!"/>
    <s v="games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n v="0"/>
    <n v="3.67"/>
    <s v="games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n v="0"/>
    <n v="60.71"/>
    <s v="games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n v="0"/>
    <e v="#DIV/0!"/>
    <s v="games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n v="1"/>
    <n v="5"/>
    <s v="games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n v="2"/>
    <n v="25.43"/>
    <s v="games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n v="0"/>
    <n v="1"/>
    <s v="games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n v="0"/>
    <n v="10.5"/>
    <s v="games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n v="0"/>
    <n v="3.67"/>
    <s v="games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n v="0"/>
    <e v="#DIV/0!"/>
    <s v="games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n v="14"/>
    <n v="110.62"/>
    <s v="games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n v="1"/>
    <n v="20"/>
    <s v="games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n v="0"/>
    <n v="1"/>
    <s v="games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n v="5"/>
    <n v="50"/>
    <s v="games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n v="6"/>
    <n v="45"/>
    <s v="games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n v="40"/>
    <n v="253.21"/>
    <s v="games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n v="0"/>
    <n v="31.25"/>
    <s v="games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n v="0"/>
    <n v="5"/>
    <s v="games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n v="0"/>
    <e v="#DIV/0!"/>
    <s v="games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n v="0"/>
    <e v="#DIV/0!"/>
    <s v="games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n v="0"/>
    <e v="#DIV/0!"/>
    <s v="games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n v="0"/>
    <n v="23.25"/>
    <s v="games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n v="0"/>
    <e v="#DIV/0!"/>
    <s v="food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n v="0"/>
    <n v="100"/>
    <s v="food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n v="9"/>
    <n v="44.17"/>
    <s v="food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n v="0"/>
    <e v="#DIV/0!"/>
    <s v="food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n v="0"/>
    <n v="24.33"/>
    <s v="food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n v="0"/>
    <n v="37.5"/>
    <s v="food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n v="10"/>
    <n v="42"/>
    <s v="food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n v="0"/>
    <e v="#DIV/0!"/>
    <s v="food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n v="6"/>
    <n v="60.73"/>
    <s v="food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n v="1"/>
    <n v="50"/>
    <s v="food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n v="7"/>
    <n v="108.33"/>
    <s v="food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n v="1"/>
    <n v="23.5"/>
    <s v="food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n v="0"/>
    <e v="#DIV/0!"/>
    <s v="food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n v="2"/>
    <n v="50.33"/>
    <s v="food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n v="0"/>
    <n v="11.67"/>
    <s v="food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n v="0"/>
    <e v="#DIV/0!"/>
    <s v="food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n v="4"/>
    <n v="60.79"/>
    <s v="food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n v="0"/>
    <e v="#DIV/0!"/>
    <s v="food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n v="0"/>
    <n v="17.5"/>
    <s v="food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n v="0"/>
    <e v="#DIV/0!"/>
    <s v="food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n v="0"/>
    <e v="#DIV/0!"/>
    <s v="food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n v="21"/>
    <n v="82.82"/>
    <s v="food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n v="19"/>
    <n v="358.88"/>
    <s v="food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n v="2"/>
    <n v="61.19"/>
    <s v="food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n v="6"/>
    <n v="340"/>
    <s v="food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n v="0"/>
    <n v="5.67"/>
    <s v="food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n v="0"/>
    <n v="50"/>
    <s v="food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n v="0"/>
    <n v="25"/>
    <s v="food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n v="0"/>
    <e v="#DIV/0!"/>
    <s v="food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n v="0"/>
    <n v="30"/>
    <s v="food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n v="6"/>
    <n v="46.63"/>
    <s v="food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n v="3"/>
    <n v="65"/>
    <s v="food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n v="0"/>
    <n v="10"/>
    <s v="food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n v="0"/>
    <e v="#DIV/0!"/>
    <s v="food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n v="0"/>
    <n v="5"/>
    <s v="food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n v="5"/>
    <n v="640"/>
    <s v="food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n v="12"/>
    <n v="69.12"/>
    <s v="food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n v="0"/>
    <n v="1.33"/>
    <s v="food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n v="4"/>
    <n v="10.5"/>
    <s v="food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n v="4"/>
    <n v="33.33"/>
    <s v="food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n v="105"/>
    <n v="61.56"/>
    <s v="photography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n v="105"/>
    <n v="118.74"/>
    <s v="photography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n v="107"/>
    <n v="65.08"/>
    <s v="photography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n v="104"/>
    <n v="130.16"/>
    <s v="photography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n v="161"/>
    <n v="37.78"/>
    <s v="photography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n v="108"/>
    <n v="112.79"/>
    <s v="photography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n v="135"/>
    <n v="51.92"/>
    <s v="photography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n v="109"/>
    <n v="89.24"/>
    <s v="photography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n v="290"/>
    <n v="19.329999999999998"/>
    <s v="photography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n v="104"/>
    <n v="79.97"/>
    <s v="photography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n v="322"/>
    <n v="56.41"/>
    <s v="photography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n v="135"/>
    <n v="79.41"/>
    <s v="photography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n v="270"/>
    <n v="76.44"/>
    <s v="photography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n v="253"/>
    <n v="121"/>
    <s v="photography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n v="261"/>
    <n v="54.62"/>
    <s v="photography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n v="101"/>
    <n v="299.22000000000003"/>
    <s v="photography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n v="126"/>
    <n v="58.53"/>
    <s v="photography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n v="102"/>
    <n v="55.37"/>
    <s v="photography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n v="199"/>
    <n v="183.8"/>
    <s v="photography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n v="102"/>
    <n v="165.35"/>
    <s v="photography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n v="103"/>
    <n v="234.79"/>
    <s v="photography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n v="101"/>
    <n v="211.48"/>
    <s v="photography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n v="115"/>
    <n v="32.340000000000003"/>
    <s v="photography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n v="104"/>
    <n v="123.38"/>
    <s v="photography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n v="155"/>
    <n v="207.07"/>
    <s v="photography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n v="106"/>
    <n v="138.26"/>
    <s v="photography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n v="254"/>
    <n v="493.82"/>
    <s v="photography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n v="101"/>
    <n v="168.5"/>
    <s v="photography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n v="129"/>
    <n v="38.869999999999997"/>
    <s v="photography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n v="102"/>
    <n v="61.53"/>
    <s v="photography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n v="132"/>
    <n v="105.44"/>
    <s v="photography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n v="786"/>
    <n v="71.59"/>
    <s v="photography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n v="146"/>
    <n v="91.88"/>
    <s v="photography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n v="103"/>
    <n v="148.57"/>
    <s v="photography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n v="172"/>
    <n v="174.21"/>
    <s v="photography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n v="159"/>
    <n v="102.86"/>
    <s v="photography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n v="104"/>
    <n v="111.18"/>
    <s v="photography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n v="111"/>
    <n v="23.8"/>
    <s v="photography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n v="280"/>
    <n v="81.27"/>
    <s v="photography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n v="112"/>
    <n v="116.21"/>
    <s v="photography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n v="7"/>
    <n v="58.89"/>
    <s v="music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n v="4"/>
    <n v="44"/>
    <s v="music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n v="4"/>
    <n v="48.43"/>
    <s v="music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n v="0"/>
    <e v="#DIV/0!"/>
    <s v="music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n v="29"/>
    <n v="61.04"/>
    <s v="music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n v="1"/>
    <n v="25"/>
    <s v="music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n v="0"/>
    <e v="#DIV/0!"/>
    <s v="music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n v="0"/>
    <e v="#DIV/0!"/>
    <s v="music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n v="1"/>
    <n v="40"/>
    <s v="music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n v="12"/>
    <n v="19.329999999999998"/>
    <s v="music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n v="0"/>
    <e v="#DIV/0!"/>
    <s v="music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n v="3"/>
    <n v="35"/>
    <s v="music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n v="0"/>
    <e v="#DIV/0!"/>
    <s v="music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n v="0"/>
    <e v="#DIV/0!"/>
    <s v="music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n v="18"/>
    <n v="59.33"/>
    <s v="music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n v="0"/>
    <e v="#DIV/0!"/>
    <s v="music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n v="3"/>
    <n v="30.13"/>
    <s v="music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n v="51"/>
    <n v="74.62"/>
    <s v="music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n v="1"/>
    <n v="5"/>
    <s v="music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n v="14"/>
    <n v="44.5"/>
    <s v="music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n v="104"/>
    <n v="46.13"/>
    <s v="music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n v="120"/>
    <n v="141.47"/>
    <s v="music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n v="117"/>
    <n v="75.48"/>
    <s v="music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n v="122"/>
    <n v="85.5"/>
    <s v="music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n v="152"/>
    <n v="64.25"/>
    <s v="music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n v="104"/>
    <n v="64.47"/>
    <s v="music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n v="200"/>
    <n v="118.2"/>
    <s v="music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n v="102"/>
    <n v="82.54"/>
    <s v="music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n v="138"/>
    <n v="34.17"/>
    <s v="music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n v="303833"/>
    <n v="42.73"/>
    <s v="music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n v="199"/>
    <n v="94.49"/>
    <s v="music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n v="202"/>
    <n v="55.7"/>
    <s v="music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n v="118"/>
    <n v="98.03"/>
    <s v="music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n v="295"/>
    <n v="92.1"/>
    <s v="music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n v="213"/>
    <n v="38.18"/>
    <s v="music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n v="104"/>
    <n v="27.15"/>
    <s v="music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n v="114"/>
    <n v="50.69"/>
    <s v="music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n v="101"/>
    <n v="38.94"/>
    <s v="music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n v="125"/>
    <n v="77.64"/>
    <s v="music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n v="119"/>
    <n v="43.54"/>
    <s v="music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n v="166"/>
    <n v="31.82"/>
    <s v="music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n v="119"/>
    <n v="63.18"/>
    <s v="music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n v="100"/>
    <n v="190.9"/>
    <s v="music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n v="102"/>
    <n v="140.86000000000001"/>
    <s v="music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n v="117"/>
    <n v="76.92"/>
    <s v="music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n v="109"/>
    <n v="99.16"/>
    <s v="music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n v="115"/>
    <n v="67.88"/>
    <s v="music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n v="102"/>
    <n v="246.29"/>
    <s v="music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n v="106"/>
    <n v="189.29"/>
    <s v="music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n v="104"/>
    <n v="76.67"/>
    <s v="music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n v="155"/>
    <n v="82.96"/>
    <s v="music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n v="162"/>
    <n v="62.52"/>
    <s v="music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n v="104"/>
    <n v="46.07"/>
    <s v="music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n v="106"/>
    <n v="38.54"/>
    <s v="music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n v="155"/>
    <n v="53.01"/>
    <s v="music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n v="111"/>
    <n v="73.36"/>
    <s v="music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n v="111"/>
    <n v="127.98"/>
    <s v="music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n v="111"/>
    <n v="104.73"/>
    <s v="music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n v="124"/>
    <n v="67.67"/>
    <s v="music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n v="211"/>
    <n v="95.93"/>
    <s v="music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n v="101"/>
    <n v="65.16"/>
    <s v="theater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n v="102"/>
    <n v="32.270000000000003"/>
    <s v="theater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n v="108"/>
    <n v="81.25"/>
    <s v="theater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n v="242"/>
    <n v="24.2"/>
    <s v="theater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n v="100"/>
    <n v="65.87"/>
    <s v="theater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n v="125"/>
    <n v="36.08"/>
    <s v="theater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n v="109"/>
    <n v="44.19"/>
    <s v="theater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n v="146"/>
    <n v="104.07"/>
    <s v="theater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n v="110"/>
    <n v="35.96"/>
    <s v="theater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n v="102"/>
    <n v="127.79"/>
    <s v="theater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n v="122"/>
    <n v="27.73"/>
    <s v="theater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n v="102"/>
    <n v="39.83"/>
    <s v="theater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n v="141"/>
    <n v="52.17"/>
    <s v="theater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n v="110"/>
    <n v="92.04"/>
    <s v="theater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n v="105"/>
    <n v="63.42"/>
    <s v="theater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n v="124"/>
    <n v="135.63"/>
    <s v="theater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n v="135"/>
    <n v="168.75"/>
    <s v="theater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n v="103"/>
    <n v="70.86"/>
    <s v="theater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n v="100"/>
    <n v="50"/>
    <s v="theater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n v="130"/>
    <n v="42.21"/>
    <s v="theater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n v="40"/>
    <n v="152.41"/>
    <s v="technology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n v="26"/>
    <n v="90.62"/>
    <s v="technology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n v="65"/>
    <n v="201.6"/>
    <s v="technology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n v="12"/>
    <n v="127.93"/>
    <s v="technology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n v="11"/>
    <n v="29.89"/>
    <s v="technology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n v="112"/>
    <n v="367.97"/>
    <s v="technology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n v="16"/>
    <n v="129.16999999999999"/>
    <s v="technology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n v="32"/>
    <n v="800.7"/>
    <s v="technology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n v="1"/>
    <n v="28"/>
    <s v="technology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n v="31"/>
    <n v="102.02"/>
    <s v="technology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n v="1"/>
    <n v="184.36"/>
    <s v="technology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n v="40"/>
    <n v="162.91999999999999"/>
    <s v="technology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n v="0"/>
    <n v="1"/>
    <s v="technology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n v="6"/>
    <n v="603.53"/>
    <s v="technology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n v="15"/>
    <n v="45.41"/>
    <s v="technology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n v="15"/>
    <n v="97.33"/>
    <s v="technology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n v="1"/>
    <n v="167.67"/>
    <s v="technology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n v="1"/>
    <n v="859.86"/>
    <s v="technology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n v="0"/>
    <n v="26.5"/>
    <s v="technology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n v="9"/>
    <n v="30.27"/>
    <s v="technology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n v="10"/>
    <n v="54.67"/>
    <s v="technology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n v="2"/>
    <n v="60.75"/>
    <s v="technology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n v="1"/>
    <n v="102.73"/>
    <s v="technology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n v="4"/>
    <n v="41.59"/>
    <s v="technology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n v="2"/>
    <n v="116.53"/>
    <s v="technology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n v="1"/>
    <n v="45.33"/>
    <s v="technology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n v="22"/>
    <n v="157.46"/>
    <s v="technology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n v="1"/>
    <n v="100.5"/>
    <s v="technology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n v="0"/>
    <e v="#DIV/0!"/>
    <s v="technology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n v="0"/>
    <e v="#DIV/0!"/>
    <s v="technology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n v="11"/>
    <n v="51.82"/>
    <s v="technology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n v="20"/>
    <n v="308.75"/>
    <s v="technology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n v="85"/>
    <n v="379.23"/>
    <s v="technology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n v="49"/>
    <n v="176.36"/>
    <s v="technology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n v="3"/>
    <n v="66.069999999999993"/>
    <s v="technology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n v="7"/>
    <n v="89.65"/>
    <s v="technology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n v="0"/>
    <e v="#DIV/0!"/>
    <s v="technology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n v="70"/>
    <n v="382.39"/>
    <s v="technology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n v="0"/>
    <n v="100"/>
    <s v="technology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n v="102"/>
    <n v="158.36000000000001"/>
    <s v="technology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n v="378"/>
    <n v="40.76"/>
    <s v="publishing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n v="125"/>
    <n v="53.57"/>
    <s v="publishing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n v="147"/>
    <n v="48.45"/>
    <s v="publishing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n v="102"/>
    <n v="82.42"/>
    <s v="publishing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n v="102"/>
    <n v="230.19"/>
    <s v="publishing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n v="204"/>
    <n v="59.36"/>
    <s v="publishing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n v="104"/>
    <n v="66.7"/>
    <s v="publishing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n v="101"/>
    <n v="168.78"/>
    <s v="publishing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n v="136"/>
    <n v="59.97"/>
    <s v="publishing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n v="134"/>
    <n v="31.81"/>
    <s v="publishing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n v="130"/>
    <n v="24.42"/>
    <s v="publishing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n v="123"/>
    <n v="25.35"/>
    <s v="publishing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n v="183"/>
    <n v="71.44"/>
    <s v="publishing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n v="125"/>
    <n v="38.549999999999997"/>
    <s v="publishing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n v="112"/>
    <n v="68.37"/>
    <s v="publishing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n v="116"/>
    <n v="40.21"/>
    <s v="publishing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n v="173"/>
    <n v="32.07"/>
    <s v="publishing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n v="126"/>
    <n v="28.63"/>
    <s v="publishing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n v="109"/>
    <n v="43.64"/>
    <s v="publishing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n v="100"/>
    <n v="40"/>
    <s v="publishing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n v="119"/>
    <n v="346.04"/>
    <s v="music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n v="100"/>
    <n v="81.739999999999995"/>
    <s v="music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n v="126"/>
    <n v="64.540000000000006"/>
    <s v="music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n v="114"/>
    <n v="63.48"/>
    <s v="music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n v="111"/>
    <n v="63.62"/>
    <s v="music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n v="105"/>
    <n v="83.97"/>
    <s v="music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n v="104"/>
    <n v="77.75"/>
    <s v="music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n v="107"/>
    <n v="107.07"/>
    <s v="music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n v="124"/>
    <n v="38.75"/>
    <s v="music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n v="105"/>
    <n v="201.94"/>
    <s v="music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n v="189"/>
    <n v="43.06"/>
    <s v="music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n v="171"/>
    <n v="62.87"/>
    <s v="music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n v="252"/>
    <n v="55.61"/>
    <s v="music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n v="116"/>
    <n v="48.71"/>
    <s v="music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n v="203"/>
    <n v="30.58"/>
    <s v="music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n v="112"/>
    <n v="73.91"/>
    <s v="music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n v="424"/>
    <n v="21.2"/>
    <s v="music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n v="107"/>
    <n v="73.36"/>
    <s v="music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n v="104"/>
    <n v="56.41"/>
    <s v="music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n v="212"/>
    <n v="50.25"/>
    <s v="music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n v="124"/>
    <n v="68.94"/>
    <s v="music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n v="110"/>
    <n v="65.91"/>
    <s v="music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n v="219"/>
    <n v="62.5"/>
    <s v="music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n v="137"/>
    <n v="70.06"/>
    <s v="music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n v="135"/>
    <n v="60.18"/>
    <s v="music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n v="145"/>
    <n v="21.38"/>
    <s v="music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n v="109"/>
    <n v="160.79"/>
    <s v="music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n v="110"/>
    <n v="42.38"/>
    <s v="music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n v="114"/>
    <n v="27.32"/>
    <s v="music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n v="102"/>
    <n v="196.83"/>
    <s v="music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n v="122"/>
    <n v="53.88"/>
    <s v="music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n v="112"/>
    <n v="47.76"/>
    <s v="music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n v="107"/>
    <n v="88.19"/>
    <s v="music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n v="114"/>
    <n v="72.06"/>
    <s v="music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n v="110"/>
    <n v="74.25"/>
    <s v="music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n v="126"/>
    <n v="61.7"/>
    <s v="music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n v="167"/>
    <n v="17.239999999999998"/>
    <s v="music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n v="497"/>
    <n v="51.72"/>
    <s v="music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n v="109"/>
    <n v="24.15"/>
    <s v="music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n v="103"/>
    <n v="62.17"/>
    <s v="music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n v="2"/>
    <n v="48.2"/>
    <s v="publishing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n v="0"/>
    <n v="6.18"/>
    <s v="publishing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n v="0"/>
    <n v="5"/>
    <s v="publishing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n v="1"/>
    <n v="7.5"/>
    <s v="publishing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n v="7"/>
    <n v="12"/>
    <s v="publishing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n v="0"/>
    <e v="#DIV/0!"/>
    <s v="publishing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n v="0"/>
    <n v="1"/>
    <s v="publishing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n v="0"/>
    <n v="2.33"/>
    <s v="publishing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n v="5"/>
    <n v="24.62"/>
    <s v="publishing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n v="5"/>
    <n v="100"/>
    <s v="publishing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n v="0"/>
    <n v="1"/>
    <s v="publishing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n v="18"/>
    <n v="88.89"/>
    <s v="publishing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n v="0"/>
    <e v="#DIV/0!"/>
    <s v="publishing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n v="1"/>
    <n v="27.5"/>
    <s v="publishing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n v="0"/>
    <n v="6"/>
    <s v="publishing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n v="7"/>
    <n v="44.5"/>
    <s v="publishing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n v="3"/>
    <n v="1"/>
    <s v="publishing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n v="0"/>
    <n v="100"/>
    <s v="publishing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n v="0"/>
    <n v="13"/>
    <s v="publishing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n v="0"/>
    <n v="100"/>
    <s v="publishing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n v="20"/>
    <n v="109.07"/>
    <s v="publishing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n v="0"/>
    <e v="#DIV/0!"/>
    <s v="publishing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n v="0"/>
    <e v="#DIV/0!"/>
    <s v="publishing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n v="8"/>
    <n v="104.75"/>
    <s v="publishing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n v="5"/>
    <n v="15"/>
    <s v="publishing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n v="0"/>
    <e v="#DIV/0!"/>
    <s v="publishing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n v="8"/>
    <n v="80.599999999999994"/>
    <s v="publishing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n v="32"/>
    <n v="115.55"/>
    <s v="publishing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n v="0"/>
    <e v="#DIV/0!"/>
    <s v="publishing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n v="7"/>
    <n v="80.5"/>
    <s v="publishing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n v="10"/>
    <n v="744.55"/>
    <s v="publishing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n v="0"/>
    <n v="7.5"/>
    <s v="publishing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n v="1"/>
    <n v="38.5"/>
    <s v="publishing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n v="27"/>
    <n v="36.68"/>
    <s v="publishing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n v="3"/>
    <n v="75"/>
    <s v="publishing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n v="7"/>
    <n v="30"/>
    <s v="publishing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n v="0"/>
    <n v="1"/>
    <s v="publishing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n v="1"/>
    <n v="673.33"/>
    <s v="publishing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n v="0"/>
    <e v="#DIV/0!"/>
    <s v="publishing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n v="0"/>
    <e v="#DIV/0!"/>
    <s v="publishing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n v="0"/>
    <e v="#DIV/0!"/>
    <s v="publishing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n v="0"/>
    <e v="#DIV/0!"/>
    <s v="publishing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n v="0"/>
    <e v="#DIV/0!"/>
    <s v="publishing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n v="0"/>
    <n v="25"/>
    <s v="publishing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n v="0"/>
    <e v="#DIV/0!"/>
    <s v="publishing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n v="0"/>
    <e v="#DIV/0!"/>
    <s v="publishing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n v="0"/>
    <n v="1"/>
    <s v="publishing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n v="0"/>
    <n v="1"/>
    <s v="publishing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n v="0"/>
    <e v="#DIV/0!"/>
    <s v="publishing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n v="0"/>
    <e v="#DIV/0!"/>
    <s v="publishing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n v="1"/>
    <n v="15"/>
    <s v="publishing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n v="11"/>
    <n v="225"/>
    <s v="publishing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n v="3"/>
    <n v="48.33"/>
    <s v="publishing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n v="0"/>
    <e v="#DIV/0!"/>
    <s v="publishing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n v="0"/>
    <e v="#DIV/0!"/>
    <s v="publishing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n v="0"/>
    <e v="#DIV/0!"/>
    <s v="publishing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n v="0"/>
    <e v="#DIV/0!"/>
    <s v="publishing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n v="101"/>
    <n v="44.67"/>
    <s v="publishing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n v="109"/>
    <n v="28.94"/>
    <s v="publishing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n v="148"/>
    <n v="35.44"/>
    <s v="publishing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n v="163"/>
    <n v="34.869999999999997"/>
    <s v="publishing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n v="456"/>
    <n v="52.62"/>
    <s v="publishing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n v="108"/>
    <n v="69.599999999999994"/>
    <s v="publishing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n v="115"/>
    <n v="76.72"/>
    <s v="publishing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n v="102"/>
    <n v="33.19"/>
    <s v="publishing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n v="108"/>
    <n v="149.46"/>
    <s v="publishing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n v="125"/>
    <n v="23.17"/>
    <s v="publishing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n v="104"/>
    <n v="96.88"/>
    <s v="publishing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n v="139"/>
    <n v="103.2"/>
    <s v="publishing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n v="121"/>
    <n v="38.46"/>
    <s v="publishing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n v="112"/>
    <n v="44.32"/>
    <s v="publishing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n v="189"/>
    <n v="64.17"/>
    <s v="publishing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n v="662"/>
    <n v="43.33"/>
    <s v="publishing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n v="111"/>
    <n v="90.5"/>
    <s v="publishing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n v="1182"/>
    <n v="29.19"/>
    <s v="publishing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n v="137"/>
    <n v="30.96"/>
    <s v="publishing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n v="117"/>
    <n v="92.16"/>
    <s v="publishing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n v="2"/>
    <n v="17.5"/>
    <s v="publishing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n v="0"/>
    <n v="5"/>
    <s v="publishing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n v="1"/>
    <n v="25"/>
    <s v="publishing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n v="0"/>
    <e v="#DIV/0!"/>
    <s v="publishing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n v="2"/>
    <n v="50"/>
    <s v="publishing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n v="0"/>
    <n v="16"/>
    <s v="publishing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n v="0"/>
    <e v="#DIV/0!"/>
    <s v="publishing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n v="2"/>
    <n v="60"/>
    <s v="publishing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n v="0"/>
    <e v="#DIV/0!"/>
    <s v="publishing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n v="31"/>
    <n v="47.11"/>
    <s v="publishing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n v="8"/>
    <n v="100"/>
    <s v="publishing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n v="1"/>
    <n v="15"/>
    <s v="publishing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n v="0"/>
    <e v="#DIV/0!"/>
    <s v="publishing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n v="9"/>
    <n v="40.450000000000003"/>
    <s v="publishing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n v="0"/>
    <e v="#DIV/0!"/>
    <s v="publishing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n v="0"/>
    <e v="#DIV/0!"/>
    <s v="publishing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n v="0"/>
    <n v="1"/>
    <s v="publishing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n v="2"/>
    <n v="19"/>
    <s v="publishing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n v="0"/>
    <n v="5"/>
    <s v="publishing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n v="25"/>
    <n v="46.73"/>
    <s v="publishing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n v="166"/>
    <n v="97.73"/>
    <s v="photography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n v="101"/>
    <n v="67.84"/>
    <s v="photography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n v="108"/>
    <n v="56.98"/>
    <s v="photography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n v="278"/>
    <n v="67.16"/>
    <s v="photography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n v="104"/>
    <n v="48.04"/>
    <s v="photography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n v="111"/>
    <n v="38.86"/>
    <s v="photography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n v="215"/>
    <n v="78.180000000000007"/>
    <s v="photography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n v="111"/>
    <n v="97.11"/>
    <s v="photography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n v="124"/>
    <n v="110.39"/>
    <s v="photography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n v="101"/>
    <n v="39.92"/>
    <s v="photography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n v="112"/>
    <n v="75.98"/>
    <s v="photography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n v="559"/>
    <n v="58.38"/>
    <s v="photography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n v="150"/>
    <n v="55.82"/>
    <s v="photography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n v="106"/>
    <n v="151.24"/>
    <s v="photography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n v="157"/>
    <n v="849.67"/>
    <s v="photography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n v="109"/>
    <n v="159.24"/>
    <s v="photography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n v="162"/>
    <n v="39.51"/>
    <s v="photography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n v="205"/>
    <n v="130.53"/>
    <s v="photography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n v="103"/>
    <n v="64.16"/>
    <s v="photography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n v="103"/>
    <n v="111.53"/>
    <s v="photography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n v="107"/>
    <n v="170.45"/>
    <s v="photography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n v="139"/>
    <n v="133.74"/>
    <s v="photography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n v="125"/>
    <n v="95.83"/>
    <s v="photography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n v="207"/>
    <n v="221.79"/>
    <s v="photography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n v="174"/>
    <n v="32.32"/>
    <s v="photography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n v="120"/>
    <n v="98.84"/>
    <s v="photography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n v="110"/>
    <n v="55.22"/>
    <s v="photography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n v="282"/>
    <n v="52.79"/>
    <s v="photography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n v="101"/>
    <n v="135.66999999999999"/>
    <s v="photography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n v="135"/>
    <n v="53.99"/>
    <s v="photography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n v="176"/>
    <n v="56.64"/>
    <s v="photography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n v="484"/>
    <n v="82.32"/>
    <s v="photography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n v="145"/>
    <n v="88.26"/>
    <s v="photography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n v="418"/>
    <n v="84.91"/>
    <s v="photography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n v="132"/>
    <n v="48.15"/>
    <s v="photography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n v="250"/>
    <n v="66.02"/>
    <s v="photography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n v="180"/>
    <n v="96.38"/>
    <s v="photography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n v="103"/>
    <n v="156.16999999999999"/>
    <s v="photography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n v="136"/>
    <n v="95.76"/>
    <s v="photography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n v="118"/>
    <n v="180.41"/>
    <s v="photography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n v="0"/>
    <n v="3"/>
    <s v="photography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n v="4"/>
    <n v="20"/>
    <s v="photography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n v="0"/>
    <n v="10"/>
    <s v="photography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n v="0"/>
    <e v="#DIV/0!"/>
    <s v="photography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n v="0"/>
    <n v="1"/>
    <s v="photography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n v="29"/>
    <n v="26.27"/>
    <s v="photography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n v="0"/>
    <e v="#DIV/0!"/>
    <s v="photography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n v="9"/>
    <n v="60"/>
    <s v="photography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n v="34"/>
    <n v="28.33"/>
    <s v="photography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n v="13"/>
    <n v="14.43"/>
    <s v="photography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n v="0"/>
    <e v="#DIV/0!"/>
    <s v="photography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n v="49"/>
    <n v="132.19"/>
    <s v="photography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n v="0"/>
    <e v="#DIV/0!"/>
    <s v="photography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n v="0"/>
    <e v="#DIV/0!"/>
    <s v="photography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n v="0"/>
    <e v="#DIV/0!"/>
    <s v="photography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n v="45"/>
    <n v="56.42"/>
    <s v="photography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n v="4"/>
    <n v="100"/>
    <s v="photography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n v="5"/>
    <n v="11.67"/>
    <s v="photography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n v="0"/>
    <n v="50"/>
    <s v="photography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n v="4"/>
    <n v="23.5"/>
    <s v="photography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n v="1"/>
    <n v="67"/>
    <s v="publishing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n v="0"/>
    <e v="#DIV/0!"/>
    <s v="publishing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n v="1"/>
    <n v="42.5"/>
    <s v="publishing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n v="0"/>
    <n v="10"/>
    <s v="publishing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n v="3"/>
    <n v="100"/>
    <s v="publishing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n v="21"/>
    <n v="108.05"/>
    <s v="publishing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n v="4"/>
    <n v="26.92"/>
    <s v="publishing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n v="14"/>
    <n v="155"/>
    <s v="publishing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n v="0"/>
    <e v="#DIV/0!"/>
    <s v="publishing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n v="41"/>
    <n v="47.77"/>
    <s v="publishing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n v="1"/>
    <n v="20"/>
    <s v="publishing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n v="5"/>
    <n v="41.67"/>
    <s v="publishing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n v="2"/>
    <n v="74.33"/>
    <s v="publishing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n v="5"/>
    <n v="84.33"/>
    <s v="publishing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n v="23"/>
    <n v="65.459999999999994"/>
    <s v="publishing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n v="13"/>
    <n v="65"/>
    <s v="publishing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n v="1"/>
    <n v="27.5"/>
    <s v="publishing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n v="11"/>
    <n v="51.25"/>
    <s v="publishing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n v="1"/>
    <n v="14"/>
    <s v="publishing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n v="0"/>
    <e v="#DIV/0!"/>
    <s v="publishing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n v="1"/>
    <n v="5"/>
    <s v="photography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n v="9"/>
    <n v="31"/>
    <s v="photography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n v="0"/>
    <n v="15"/>
    <s v="photography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n v="0"/>
    <e v="#DIV/0!"/>
    <s v="photography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n v="79"/>
    <n v="131.66999999999999"/>
    <s v="photography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n v="0"/>
    <e v="#DIV/0!"/>
    <s v="photography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n v="0"/>
    <n v="1"/>
    <s v="photography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n v="0"/>
    <e v="#DIV/0!"/>
    <s v="photography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n v="0"/>
    <e v="#DIV/0!"/>
    <s v="photography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n v="2"/>
    <n v="510"/>
    <s v="photography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n v="29"/>
    <n v="44.48"/>
    <s v="photography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n v="0"/>
    <e v="#DIV/0!"/>
    <s v="photography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n v="0"/>
    <n v="1"/>
    <s v="photography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n v="21"/>
    <n v="20.5"/>
    <s v="photography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n v="0"/>
    <n v="40"/>
    <s v="photography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n v="2"/>
    <n v="25"/>
    <s v="photography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n v="0"/>
    <e v="#DIV/0!"/>
    <s v="photography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n v="0"/>
    <n v="1"/>
    <s v="photography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n v="0"/>
    <e v="#DIV/0!"/>
    <s v="photography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n v="7"/>
    <n v="40.78"/>
    <s v="photography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n v="108"/>
    <n v="48.33"/>
    <s v="music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n v="100"/>
    <n v="46.95"/>
    <s v="music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n v="100"/>
    <n v="66.69"/>
    <s v="music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n v="122"/>
    <n v="48.84"/>
    <s v="music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n v="101"/>
    <n v="137.31"/>
    <s v="music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n v="101"/>
    <n v="87.83"/>
    <s v="music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n v="145"/>
    <n v="70.790000000000006"/>
    <s v="music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n v="101"/>
    <n v="52.83"/>
    <s v="music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n v="118"/>
    <n v="443.75"/>
    <s v="music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n v="272"/>
    <n v="48.54"/>
    <s v="music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n v="125"/>
    <n v="37.07"/>
    <s v="music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n v="110"/>
    <n v="50"/>
    <s v="music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n v="102"/>
    <n v="39.04"/>
    <s v="music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n v="103"/>
    <n v="66.69"/>
    <s v="music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n v="114"/>
    <n v="67.13"/>
    <s v="music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n v="104"/>
    <n v="66.37"/>
    <s v="music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n v="146"/>
    <n v="64.62"/>
    <s v="music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n v="105"/>
    <n v="58.37"/>
    <s v="music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n v="133"/>
    <n v="86.96"/>
    <s v="music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n v="113"/>
    <n v="66.47"/>
    <s v="music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n v="121"/>
    <n v="163.78"/>
    <s v="music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n v="102"/>
    <n v="107.98"/>
    <s v="music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n v="101"/>
    <n v="42.11"/>
    <s v="music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n v="118"/>
    <n v="47.2"/>
    <s v="music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n v="155"/>
    <n v="112.02"/>
    <s v="music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n v="101"/>
    <n v="74.95"/>
    <s v="music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n v="117"/>
    <n v="61.58"/>
    <s v="music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n v="101"/>
    <n v="45.88"/>
    <s v="music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n v="104"/>
    <n v="75.849999999999994"/>
    <s v="music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n v="265"/>
    <n v="84.21"/>
    <s v="music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n v="156"/>
    <n v="117.23"/>
    <s v="music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n v="102"/>
    <n v="86.49"/>
    <s v="music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n v="100"/>
    <n v="172.41"/>
    <s v="music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n v="101"/>
    <n v="62.81"/>
    <s v="music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n v="125"/>
    <n v="67.73"/>
    <s v="music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n v="104"/>
    <n v="53.56"/>
    <s v="music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n v="104"/>
    <n v="34.6"/>
    <s v="music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n v="105"/>
    <n v="38.89"/>
    <s v="music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n v="100"/>
    <n v="94.74"/>
    <s v="music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n v="170"/>
    <n v="39.97"/>
    <s v="music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n v="101"/>
    <n v="97.5"/>
    <s v="music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n v="100"/>
    <n v="42.86"/>
    <s v="music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n v="125"/>
    <n v="168.51"/>
    <s v="music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n v="110"/>
    <n v="85.55"/>
    <s v="music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n v="111"/>
    <n v="554"/>
    <s v="music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n v="110"/>
    <n v="26.55"/>
    <s v="music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n v="105"/>
    <n v="113.83"/>
    <s v="music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n v="125"/>
    <n v="32.01"/>
    <s v="music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n v="101"/>
    <n v="47.19"/>
    <s v="music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n v="142"/>
    <n v="88.47"/>
    <s v="music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n v="101"/>
    <n v="100.75"/>
    <s v="music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n v="101"/>
    <n v="64.709999999999994"/>
    <s v="music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n v="174"/>
    <n v="51.85"/>
    <s v="music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n v="120"/>
    <n v="38.79"/>
    <s v="music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n v="143"/>
    <n v="44.65"/>
    <s v="music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n v="100"/>
    <n v="156.77000000000001"/>
    <s v="music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n v="105"/>
    <n v="118.7"/>
    <s v="music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n v="132"/>
    <n v="74.150000000000006"/>
    <s v="music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n v="113"/>
    <n v="12.53"/>
    <s v="music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n v="1254"/>
    <n v="27.86"/>
    <s v="music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n v="103"/>
    <n v="80.180000000000007"/>
    <s v="music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n v="103"/>
    <n v="132.44"/>
    <s v="music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n v="108"/>
    <n v="33.75"/>
    <s v="music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n v="122"/>
    <n v="34.380000000000003"/>
    <s v="music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n v="119"/>
    <n v="44.96"/>
    <s v="music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n v="161"/>
    <n v="41.04"/>
    <s v="music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n v="127"/>
    <n v="52.6"/>
    <s v="music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n v="103"/>
    <n v="70.78"/>
    <s v="music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n v="140"/>
    <n v="53.75"/>
    <s v="music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n v="103"/>
    <n v="44.61"/>
    <s v="music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n v="101"/>
    <n v="26.15"/>
    <s v="music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n v="113"/>
    <n v="39.18"/>
    <s v="music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n v="128"/>
    <n v="45.59"/>
    <s v="music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n v="202"/>
    <n v="89.25"/>
    <s v="music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n v="137"/>
    <n v="40.42"/>
    <s v="music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n v="115"/>
    <n v="82.38"/>
    <s v="music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n v="112"/>
    <n v="159.52000000000001"/>
    <s v="music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n v="118"/>
    <n v="36.24"/>
    <s v="music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n v="175"/>
    <n v="62.5"/>
    <s v="music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n v="118"/>
    <n v="47"/>
    <s v="music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n v="101"/>
    <n v="74.58"/>
    <s v="music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n v="0"/>
    <e v="#DIV/0!"/>
    <s v="music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n v="22"/>
    <n v="76"/>
    <s v="music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n v="109"/>
    <n v="86.44"/>
    <s v="music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n v="103"/>
    <n v="24"/>
    <s v="music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n v="0"/>
    <n v="18"/>
    <s v="music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n v="31"/>
    <n v="80.13"/>
    <s v="music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n v="44"/>
    <n v="253.14"/>
    <s v="music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n v="100"/>
    <n v="171.43"/>
    <s v="music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n v="25"/>
    <n v="57.73"/>
    <s v="music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n v="33"/>
    <n v="264.26"/>
    <s v="music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n v="48"/>
    <n v="159.33000000000001"/>
    <s v="music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n v="9"/>
    <n v="35"/>
    <s v="music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n v="0"/>
    <n v="5"/>
    <s v="music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n v="12"/>
    <n v="61.09"/>
    <s v="music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n v="0"/>
    <e v="#DIV/0!"/>
    <s v="music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n v="20"/>
    <n v="114.82"/>
    <s v="music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n v="0"/>
    <e v="#DIV/0!"/>
    <s v="music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n v="4"/>
    <n v="54"/>
    <s v="music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n v="26"/>
    <n v="65.97"/>
    <s v="music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n v="0"/>
    <n v="5"/>
    <s v="music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n v="0"/>
    <n v="1"/>
    <s v="music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n v="1"/>
    <n v="25.5"/>
    <s v="music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n v="65"/>
    <n v="118.36"/>
    <s v="music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n v="0"/>
    <e v="#DIV/0!"/>
    <s v="music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n v="0"/>
    <e v="#DIV/0!"/>
    <s v="music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n v="10"/>
    <n v="54.11"/>
    <s v="music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n v="0"/>
    <e v="#DIV/0!"/>
    <s v="music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n v="5"/>
    <n v="21.25"/>
    <s v="music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n v="1"/>
    <n v="34"/>
    <s v="music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n v="11"/>
    <n v="525"/>
    <s v="music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n v="0"/>
    <e v="#DIV/0!"/>
    <s v="music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n v="2"/>
    <n v="50"/>
    <s v="music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n v="8"/>
    <n v="115.71"/>
    <s v="music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n v="0"/>
    <n v="5.5"/>
    <s v="music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n v="8"/>
    <n v="50"/>
    <s v="music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n v="43"/>
    <n v="34.020000000000003"/>
    <s v="music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n v="0"/>
    <n v="37.5"/>
    <s v="music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n v="1"/>
    <n v="11.67"/>
    <s v="music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n v="6"/>
    <n v="28.13"/>
    <s v="music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n v="0"/>
    <e v="#DIV/0!"/>
    <s v="music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n v="0"/>
    <n v="1"/>
    <s v="music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n v="7"/>
    <n v="216.67"/>
    <s v="music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n v="1"/>
    <n v="8.75"/>
    <s v="music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n v="10"/>
    <n v="62.22"/>
    <s v="music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n v="34"/>
    <n v="137.25"/>
    <s v="music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n v="0"/>
    <n v="1"/>
    <s v="music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n v="68"/>
    <n v="122.14"/>
    <s v="music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n v="0"/>
    <e v="#DIV/0!"/>
    <s v="music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n v="0"/>
    <e v="#DIV/0!"/>
    <s v="music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n v="0"/>
    <e v="#DIV/0!"/>
    <s v="music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n v="0"/>
    <e v="#DIV/0!"/>
    <s v="music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n v="0"/>
    <e v="#DIV/0!"/>
    <s v="music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n v="0"/>
    <n v="1"/>
    <s v="music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n v="11"/>
    <n v="55"/>
    <s v="music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n v="1"/>
    <n v="22"/>
    <s v="music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n v="21"/>
    <n v="56.67"/>
    <s v="music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n v="0"/>
    <n v="20"/>
    <s v="music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n v="0"/>
    <n v="1"/>
    <s v="music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n v="0"/>
    <e v="#DIV/0!"/>
    <s v="music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n v="111"/>
    <n v="25.58"/>
    <s v="photography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n v="109"/>
    <n v="63.97"/>
    <s v="photography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n v="100"/>
    <n v="89.93"/>
    <s v="photography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n v="118"/>
    <n v="93.07"/>
    <s v="photography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n v="114"/>
    <n v="89.67"/>
    <s v="photography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n v="148"/>
    <n v="207.62"/>
    <s v="photography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n v="105"/>
    <n v="59.41"/>
    <s v="photography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n v="130"/>
    <n v="358.97"/>
    <s v="photography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n v="123"/>
    <n v="94.74"/>
    <s v="photography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n v="202"/>
    <n v="80.650000000000006"/>
    <s v="photography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n v="103"/>
    <n v="168.69"/>
    <s v="photography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n v="260"/>
    <n v="34.69"/>
    <s v="photography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n v="108"/>
    <n v="462.86"/>
    <s v="photography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n v="111"/>
    <n v="104.39"/>
    <s v="photography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n v="120"/>
    <n v="7.5"/>
    <s v="photography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n v="103"/>
    <n v="47.13"/>
    <s v="photography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n v="116"/>
    <n v="414.29"/>
    <s v="photography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n v="115"/>
    <n v="42.48"/>
    <s v="photography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n v="107"/>
    <n v="108.78"/>
    <s v="photography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n v="165"/>
    <n v="81.099999999999994"/>
    <s v="photography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n v="155"/>
    <n v="51.67"/>
    <s v="photography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n v="885"/>
    <n v="35.4"/>
    <s v="photography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n v="102"/>
    <n v="103.64"/>
    <s v="photography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n v="20"/>
    <n v="55.28"/>
    <s v="photography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n v="59"/>
    <n v="72.17"/>
    <s v="photography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n v="0"/>
    <e v="#DIV/0!"/>
    <s v="photography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n v="46"/>
    <n v="58.62"/>
    <s v="photography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n v="4"/>
    <n v="12.47"/>
    <s v="photography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n v="3"/>
    <n v="49.14"/>
    <s v="photography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n v="57"/>
    <n v="150.5"/>
    <s v="photography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n v="21"/>
    <n v="35.799999999999997"/>
    <s v="photography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n v="16"/>
    <n v="45.16"/>
    <s v="photography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n v="6"/>
    <n v="98.79"/>
    <s v="photography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n v="46"/>
    <n v="88.31"/>
    <s v="photography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n v="65"/>
    <n v="170.63"/>
    <s v="photography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n v="7"/>
    <n v="83.75"/>
    <s v="photography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n v="14"/>
    <n v="65.099999999999994"/>
    <s v="photography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n v="2"/>
    <n v="66.33"/>
    <s v="photography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n v="36"/>
    <n v="104.89"/>
    <s v="photography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n v="40"/>
    <n v="78.44"/>
    <s v="photography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n v="26"/>
    <n v="59.04"/>
    <s v="photography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n v="15"/>
    <n v="71.34"/>
    <s v="photography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n v="24"/>
    <n v="51.23"/>
    <s v="photography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n v="40"/>
    <n v="60.24"/>
    <s v="photography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n v="20"/>
    <n v="44.94"/>
    <s v="photography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n v="48"/>
    <n v="31.21"/>
    <s v="photography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n v="15"/>
    <n v="63.88"/>
    <s v="photography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n v="1"/>
    <n v="19"/>
    <s v="photography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n v="1"/>
    <n v="10"/>
    <s v="photography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n v="5"/>
    <n v="109.07"/>
    <s v="photography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n v="4"/>
    <n v="26.75"/>
    <s v="photography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n v="61"/>
    <n v="109.94"/>
    <s v="photography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n v="1"/>
    <n v="20"/>
    <s v="photography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n v="11"/>
    <n v="55.39"/>
    <s v="photography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n v="39"/>
    <n v="133.9"/>
    <s v="photography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n v="22"/>
    <n v="48.72"/>
    <s v="photography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n v="68"/>
    <n v="48.25"/>
    <s v="photography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n v="14"/>
    <n v="58.97"/>
    <s v="photography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n v="2"/>
    <n v="11.64"/>
    <s v="photography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n v="20"/>
    <n v="83.72"/>
    <s v="photography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n v="14"/>
    <n v="63.65"/>
    <s v="photography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n v="48"/>
    <n v="94.28"/>
    <s v="photography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n v="31"/>
    <n v="71.87"/>
    <s v="photography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n v="35"/>
    <n v="104.85"/>
    <s v="photography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n v="36"/>
    <n v="67.14"/>
    <s v="photography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n v="3"/>
    <n v="73.88"/>
    <s v="photography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n v="11"/>
    <n v="69.13"/>
    <s v="photography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n v="41"/>
    <n v="120.77"/>
    <s v="photography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n v="11"/>
    <n v="42.22"/>
    <s v="photography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n v="3"/>
    <n v="7.5"/>
    <s v="photography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n v="0"/>
    <n v="1.54"/>
    <s v="photography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n v="13"/>
    <n v="37.61"/>
    <s v="photography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n v="0"/>
    <e v="#DIV/0!"/>
    <s v="photography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n v="49"/>
    <n v="42.16"/>
    <s v="photography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n v="0"/>
    <e v="#DIV/0!"/>
    <s v="photography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n v="2"/>
    <n v="84.83"/>
    <s v="photography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n v="52"/>
    <n v="94.19"/>
    <s v="photography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n v="0"/>
    <e v="#DIV/0!"/>
    <s v="photography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n v="2"/>
    <n v="6.25"/>
    <s v="photography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n v="7"/>
    <n v="213.38"/>
    <s v="photography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n v="135"/>
    <n v="59.16"/>
    <s v="music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n v="100"/>
    <n v="27.27"/>
    <s v="music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n v="116"/>
    <n v="24.58"/>
    <s v="music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n v="100"/>
    <n v="75.05"/>
    <s v="music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n v="105"/>
    <n v="42.02"/>
    <s v="music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n v="101"/>
    <n v="53.16"/>
    <s v="music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n v="101"/>
    <n v="83.89"/>
    <s v="music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n v="100"/>
    <n v="417.33"/>
    <s v="music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n v="167"/>
    <n v="75.77"/>
    <s v="music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n v="102"/>
    <n v="67.39"/>
    <s v="music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n v="103"/>
    <n v="73.569999999999993"/>
    <s v="music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n v="143"/>
    <n v="25"/>
    <s v="music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n v="263"/>
    <n v="42"/>
    <s v="music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n v="118"/>
    <n v="131.16999999999999"/>
    <s v="music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n v="104"/>
    <n v="47.27"/>
    <s v="music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n v="200"/>
    <n v="182.13"/>
    <s v="music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n v="307"/>
    <n v="61.37"/>
    <s v="music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n v="100"/>
    <n v="35.770000000000003"/>
    <s v="music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n v="205"/>
    <n v="45.62"/>
    <s v="music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n v="109"/>
    <n v="75.38"/>
    <s v="music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n v="102"/>
    <n v="50.88"/>
    <s v="music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n v="125"/>
    <n v="119.29"/>
    <s v="music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n v="124"/>
    <n v="92.54"/>
    <s v="music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n v="101"/>
    <n v="76.05"/>
    <s v="music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n v="100"/>
    <n v="52.63"/>
    <s v="music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n v="138"/>
    <n v="98.99"/>
    <s v="music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n v="121"/>
    <n v="79.53"/>
    <s v="music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n v="107"/>
    <n v="134.21"/>
    <s v="music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n v="100"/>
    <n v="37.630000000000003"/>
    <s v="music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n v="102"/>
    <n v="51.04"/>
    <s v="music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n v="100"/>
    <n v="50.04"/>
    <s v="music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n v="117"/>
    <n v="133.93"/>
    <s v="music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n v="102"/>
    <n v="58.21"/>
    <s v="music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n v="102"/>
    <n v="88.04"/>
    <s v="music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n v="154"/>
    <n v="70.58"/>
    <s v="music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n v="101"/>
    <n v="53.29"/>
    <s v="music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n v="100"/>
    <n v="136.36000000000001"/>
    <s v="music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n v="109"/>
    <n v="40.549999999999997"/>
    <s v="music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n v="132"/>
    <n v="70.63"/>
    <s v="music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n v="133"/>
    <n v="52.68"/>
    <s v="music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n v="0"/>
    <e v="#DIV/0!"/>
    <s v="games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n v="8"/>
    <n v="90.94"/>
    <s v="games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n v="0"/>
    <n v="5"/>
    <s v="games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n v="43"/>
    <n v="58.08"/>
    <s v="games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n v="0"/>
    <n v="2"/>
    <s v="games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n v="1"/>
    <n v="62.5"/>
    <s v="games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n v="0"/>
    <n v="10"/>
    <s v="games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n v="5"/>
    <n v="71.59"/>
    <s v="games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n v="0"/>
    <e v="#DIV/0!"/>
    <s v="games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n v="10"/>
    <n v="32.82"/>
    <s v="games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n v="72"/>
    <n v="49.12"/>
    <s v="games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n v="1"/>
    <n v="16.309999999999999"/>
    <s v="games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n v="0"/>
    <n v="18"/>
    <s v="games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n v="0"/>
    <n v="13"/>
    <s v="games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n v="1"/>
    <n v="17"/>
    <s v="games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n v="0"/>
    <e v="#DIV/0!"/>
    <s v="games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n v="0"/>
    <e v="#DIV/0!"/>
    <s v="games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n v="0"/>
    <e v="#DIV/0!"/>
    <s v="games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n v="0"/>
    <n v="3"/>
    <s v="games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n v="20"/>
    <n v="41.83"/>
    <s v="games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n v="173"/>
    <n v="49.34"/>
    <s v="music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n v="101"/>
    <n v="41.73"/>
    <s v="music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n v="105"/>
    <n v="32.72"/>
    <s v="music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n v="135"/>
    <n v="51.96"/>
    <s v="music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n v="116"/>
    <n v="50.69"/>
    <s v="music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n v="102"/>
    <n v="42.24"/>
    <s v="music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n v="111"/>
    <n v="416.88"/>
    <s v="music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n v="166"/>
    <n v="46.65"/>
    <s v="music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n v="107"/>
    <n v="48.45"/>
    <s v="music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n v="145"/>
    <n v="70.53"/>
    <s v="music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n v="106"/>
    <n v="87.96"/>
    <s v="music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n v="137"/>
    <n v="26.27"/>
    <s v="music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n v="104"/>
    <n v="57.78"/>
    <s v="music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n v="115"/>
    <n v="57.25"/>
    <s v="music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n v="102"/>
    <n v="196.34"/>
    <s v="music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n v="124"/>
    <n v="43"/>
    <s v="music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n v="102"/>
    <n v="35.549999999999997"/>
    <s v="music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n v="145"/>
    <n v="68.81"/>
    <s v="music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n v="133"/>
    <n v="28.57"/>
    <s v="music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n v="109"/>
    <n v="50.63"/>
    <s v="music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n v="3"/>
    <n v="106.8"/>
    <s v="technology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n v="1"/>
    <n v="4"/>
    <s v="technology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n v="47"/>
    <n v="34.1"/>
    <s v="technology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n v="0"/>
    <n v="25"/>
    <s v="technology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n v="0"/>
    <n v="10.5"/>
    <s v="technology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n v="43"/>
    <n v="215.96"/>
    <s v="technology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n v="0"/>
    <n v="21.25"/>
    <s v="technology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n v="2"/>
    <n v="108.25"/>
    <s v="technology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n v="14"/>
    <n v="129.97"/>
    <s v="technology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n v="39"/>
    <n v="117.49"/>
    <s v="technology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n v="0"/>
    <n v="10"/>
    <s v="technology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n v="59"/>
    <n v="70.599999999999994"/>
    <s v="technology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n v="1"/>
    <n v="24.5"/>
    <s v="technology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n v="9"/>
    <n v="30"/>
    <s v="technology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n v="2"/>
    <n v="2"/>
    <s v="technology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n v="1"/>
    <n v="17"/>
    <s v="technology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n v="53"/>
    <n v="2928.93"/>
    <s v="technology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n v="1"/>
    <n v="28.89"/>
    <s v="technology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n v="47"/>
    <n v="29.63"/>
    <s v="technology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n v="43"/>
    <n v="40.98"/>
    <s v="technology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n v="137"/>
    <n v="54"/>
    <s v="music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n v="116"/>
    <n v="36.11"/>
    <s v="music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n v="241"/>
    <n v="23.15"/>
    <s v="music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n v="114"/>
    <n v="104"/>
    <s v="music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n v="110"/>
    <n v="31.83"/>
    <s v="music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n v="195"/>
    <n v="27.39"/>
    <s v="music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n v="103"/>
    <n v="56.36"/>
    <s v="music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n v="103"/>
    <n v="77.349999999999994"/>
    <s v="music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n v="100"/>
    <n v="42.8"/>
    <s v="music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n v="127"/>
    <n v="48.85"/>
    <s v="music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n v="121"/>
    <n v="48.24"/>
    <s v="music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n v="107"/>
    <n v="70.209999999999994"/>
    <s v="music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n v="172"/>
    <n v="94.05"/>
    <s v="music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n v="124"/>
    <n v="80.27"/>
    <s v="music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n v="108"/>
    <n v="54.2"/>
    <s v="music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n v="117"/>
    <n v="60.27"/>
    <s v="music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n v="187"/>
    <n v="38.74"/>
    <s v="music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n v="116"/>
    <n v="152.54"/>
    <s v="music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n v="111"/>
    <n v="115.31"/>
    <s v="music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n v="171"/>
    <n v="35.840000000000003"/>
    <s v="music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n v="126"/>
    <n v="64.569999999999993"/>
    <s v="technology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n v="138"/>
    <n v="87.44"/>
    <s v="technology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n v="1705"/>
    <n v="68.819999999999993"/>
    <s v="technology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n v="788"/>
    <n v="176.2"/>
    <s v="technology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n v="348"/>
    <n v="511.79"/>
    <s v="technology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n v="150"/>
    <n v="160.44"/>
    <s v="technology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n v="101"/>
    <n v="35"/>
    <s v="technology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n v="800"/>
    <n v="188.51"/>
    <s v="technology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n v="106"/>
    <n v="56.2"/>
    <s v="technology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n v="201"/>
    <n v="51.31"/>
    <s v="technology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n v="212"/>
    <n v="127.36"/>
    <s v="technology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n v="198"/>
    <n v="101.86"/>
    <s v="technology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n v="226"/>
    <n v="230.56"/>
    <s v="technology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n v="699"/>
    <n v="842.11"/>
    <s v="technology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n v="399"/>
    <n v="577.28"/>
    <s v="technology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n v="294"/>
    <n v="483.34"/>
    <s v="technology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n v="168"/>
    <n v="76.14"/>
    <s v="technology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n v="1436"/>
    <n v="74.11"/>
    <s v="technology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n v="157"/>
    <n v="36.97"/>
    <s v="technology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n v="118"/>
    <n v="2500.9699999999998"/>
    <s v="technology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n v="1105"/>
    <n v="67.69"/>
    <s v="technology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n v="193"/>
    <n v="63.05"/>
    <s v="technology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n v="127"/>
    <n v="117.6"/>
    <s v="technology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n v="260"/>
    <n v="180.75"/>
    <s v="technology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n v="262"/>
    <n v="127.32"/>
    <s v="technology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n v="207"/>
    <n v="136.63999999999999"/>
    <s v="technology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n v="370"/>
    <n v="182.78"/>
    <s v="technology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n v="285"/>
    <n v="279.38"/>
    <s v="technology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n v="579"/>
    <n v="61.38"/>
    <s v="technology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n v="1132"/>
    <n v="80.73"/>
    <s v="technology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n v="263"/>
    <n v="272.36"/>
    <s v="technology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n v="674"/>
    <n v="70.849999999999994"/>
    <s v="technology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n v="257"/>
    <n v="247.94"/>
    <s v="technology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n v="375"/>
    <n v="186.81"/>
    <s v="technology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n v="209"/>
    <n v="131.99"/>
    <s v="technology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n v="347"/>
    <n v="29.31"/>
    <s v="technology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n v="402"/>
    <n v="245.02"/>
    <s v="technology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n v="1027"/>
    <n v="1323.25"/>
    <s v="technology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n v="115"/>
    <n v="282.66000000000003"/>
    <s v="technology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n v="355"/>
    <n v="91.21"/>
    <s v="technology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n v="5"/>
    <n v="31.75"/>
    <s v="photography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n v="0"/>
    <e v="#DIV/0!"/>
    <s v="photography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n v="4"/>
    <n v="88.69"/>
    <s v="photography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n v="21"/>
    <n v="453.14"/>
    <s v="photography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n v="3"/>
    <n v="12.75"/>
    <s v="photography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n v="0"/>
    <n v="1"/>
    <s v="photography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n v="42"/>
    <n v="83.43"/>
    <s v="photography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n v="0"/>
    <n v="25"/>
    <s v="photography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n v="1"/>
    <n v="50"/>
    <s v="photography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n v="17"/>
    <n v="101.8"/>
    <s v="photography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n v="7"/>
    <n v="46.67"/>
    <s v="photography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n v="0"/>
    <n v="1"/>
    <s v="photography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n v="0"/>
    <e v="#DIV/0!"/>
    <s v="photography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n v="0"/>
    <e v="#DIV/0!"/>
    <s v="photography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n v="8"/>
    <n v="26"/>
    <s v="photography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n v="0"/>
    <e v="#DIV/0!"/>
    <s v="photography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n v="0"/>
    <e v="#DIV/0!"/>
    <s v="photography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n v="26"/>
    <n v="218.33"/>
    <s v="photography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n v="1"/>
    <n v="33.71"/>
    <s v="photography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n v="13"/>
    <n v="25"/>
    <s v="photography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n v="382"/>
    <n v="128.38999999999999"/>
    <s v="technology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n v="217"/>
    <n v="78.83"/>
    <s v="technology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n v="312"/>
    <n v="91.76"/>
    <s v="technology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n v="234"/>
    <n v="331.1"/>
    <s v="technology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n v="124"/>
    <n v="194.26"/>
    <s v="technology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n v="248"/>
    <n v="408.98"/>
    <s v="technology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n v="116"/>
    <n v="84.46"/>
    <s v="technology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n v="117"/>
    <n v="44.85"/>
    <s v="technology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n v="305"/>
    <n v="383.36"/>
    <s v="technology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n v="320"/>
    <n v="55.28"/>
    <s v="technology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n v="820"/>
    <n v="422.02"/>
    <s v="technology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n v="235"/>
    <n v="64.180000000000007"/>
    <s v="technology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n v="495"/>
    <n v="173.58"/>
    <s v="technology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n v="7814"/>
    <n v="88.6"/>
    <s v="technology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n v="113"/>
    <n v="50.22"/>
    <s v="technology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n v="922"/>
    <n v="192.39"/>
    <s v="technology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n v="125"/>
    <n v="73.42"/>
    <s v="technology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n v="102"/>
    <n v="147.68"/>
    <s v="technology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n v="485"/>
    <n v="108.97"/>
    <s v="technology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n v="192"/>
    <n v="23.65"/>
    <s v="technology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n v="281"/>
    <n v="147.94999999999999"/>
    <s v="technology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n v="125"/>
    <n v="385.04"/>
    <s v="technology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n v="161"/>
    <n v="457.39"/>
    <s v="technology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n v="585"/>
    <n v="222.99"/>
    <s v="technology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n v="201"/>
    <n v="220.74"/>
    <s v="technology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n v="133"/>
    <n v="73.5"/>
    <s v="technology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n v="120"/>
    <n v="223.1"/>
    <s v="technology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n v="126"/>
    <n v="47.91"/>
    <s v="technology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n v="361"/>
    <n v="96.06"/>
    <s v="technology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n v="226"/>
    <n v="118.61"/>
    <s v="technology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n v="120"/>
    <n v="118.45"/>
    <s v="technology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n v="304"/>
    <n v="143.21"/>
    <s v="technology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n v="179"/>
    <n v="282.72000000000003"/>
    <s v="technology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n v="387"/>
    <n v="593.94000000000005"/>
    <s v="technology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n v="211"/>
    <n v="262.16000000000003"/>
    <s v="technology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n v="132"/>
    <n v="46.58"/>
    <s v="technology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n v="300"/>
    <n v="70.040000000000006"/>
    <s v="technology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n v="421"/>
    <n v="164.91"/>
    <s v="technology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n v="136"/>
    <n v="449.26"/>
    <s v="technology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n v="248"/>
    <n v="27.47"/>
    <s v="technology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n v="182"/>
    <n v="143.97999999999999"/>
    <s v="technology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n v="124"/>
    <n v="88.24"/>
    <s v="technology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n v="506"/>
    <n v="36.33"/>
    <s v="technology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n v="108"/>
    <n v="90.18"/>
    <s v="technology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n v="819"/>
    <n v="152.62"/>
    <s v="technology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n v="121"/>
    <n v="55.81"/>
    <s v="technology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n v="103"/>
    <n v="227.85"/>
    <s v="technology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n v="148"/>
    <n v="91.83"/>
    <s v="technology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n v="120"/>
    <n v="80.989999999999995"/>
    <s v="technology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n v="473"/>
    <n v="278.39"/>
    <s v="technology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n v="130"/>
    <n v="43.1"/>
    <s v="technology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n v="353"/>
    <n v="326.29000000000002"/>
    <s v="technology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n v="101"/>
    <n v="41.74"/>
    <s v="technology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n v="114"/>
    <n v="64.02"/>
    <s v="technology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n v="167"/>
    <n v="99.46"/>
    <s v="technology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n v="153"/>
    <n v="138.49"/>
    <s v="technology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n v="202"/>
    <n v="45.55"/>
    <s v="technology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n v="168"/>
    <n v="10.51"/>
    <s v="technology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n v="143"/>
    <n v="114.77"/>
    <s v="technology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n v="196"/>
    <n v="36"/>
    <s v="technology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n v="108"/>
    <n v="154.16999999999999"/>
    <s v="technology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n v="115"/>
    <n v="566.39"/>
    <s v="technology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n v="148"/>
    <n v="120.86"/>
    <s v="technology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n v="191"/>
    <n v="86.16"/>
    <s v="technology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n v="199"/>
    <n v="51.21"/>
    <s v="technology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n v="219"/>
    <n v="67.260000000000005"/>
    <s v="technology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n v="127"/>
    <n v="62.8"/>
    <s v="technology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n v="105"/>
    <n v="346.13"/>
    <s v="technology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n v="128"/>
    <n v="244.12"/>
    <s v="technology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n v="317"/>
    <n v="259.25"/>
    <s v="technology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n v="281"/>
    <n v="201.96"/>
    <s v="technology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n v="111"/>
    <n v="226.21"/>
    <s v="technology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n v="153"/>
    <n v="324.69"/>
    <s v="technology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n v="103"/>
    <n v="205"/>
    <s v="technology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n v="1678"/>
    <n v="20.47"/>
    <s v="technology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n v="543"/>
    <n v="116.35"/>
    <s v="technology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n v="116"/>
    <n v="307.2"/>
    <s v="technology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n v="131"/>
    <n v="546.69000000000005"/>
    <s v="technology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n v="288"/>
    <n v="47.47"/>
    <s v="technology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n v="508"/>
    <n v="101.56"/>
    <s v="technology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n v="115"/>
    <n v="72.91"/>
    <s v="music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n v="111"/>
    <n v="43.71"/>
    <s v="music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n v="113"/>
    <n v="34"/>
    <s v="music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n v="108"/>
    <n v="70.650000000000006"/>
    <s v="music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n v="124"/>
    <n v="89.3"/>
    <s v="music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n v="101"/>
    <n v="115.09"/>
    <s v="music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n v="104"/>
    <n v="62.12"/>
    <s v="music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n v="116"/>
    <n v="46.2"/>
    <s v="music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n v="120"/>
    <n v="48.55"/>
    <s v="music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n v="115"/>
    <n v="57.52"/>
    <s v="music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n v="120"/>
    <n v="88.15"/>
    <s v="music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n v="101"/>
    <n v="110.49"/>
    <s v="music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n v="102"/>
    <n v="66.83"/>
    <s v="music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n v="121"/>
    <n v="58.6"/>
    <s v="music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n v="100"/>
    <n v="113.64"/>
    <s v="music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n v="102"/>
    <n v="43.57"/>
    <s v="music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n v="100"/>
    <n v="78.95"/>
    <s v="music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n v="100"/>
    <n v="188.13"/>
    <s v="music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n v="132"/>
    <n v="63.03"/>
    <s v="music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n v="137"/>
    <n v="30.37"/>
    <s v="music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n v="113"/>
    <n v="51.48"/>
    <s v="music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n v="136"/>
    <n v="35.79"/>
    <s v="music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n v="146"/>
    <n v="98.82"/>
    <s v="music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n v="130"/>
    <n v="28"/>
    <s v="music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n v="254"/>
    <n v="51.31"/>
    <s v="music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n v="107"/>
    <n v="53.52"/>
    <s v="music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n v="108"/>
    <n v="37.15"/>
    <s v="music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n v="107"/>
    <n v="89.9"/>
    <s v="music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n v="107"/>
    <n v="106.53"/>
    <s v="music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n v="100"/>
    <n v="52.82"/>
    <s v="music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n v="107"/>
    <n v="54.62"/>
    <s v="music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n v="100"/>
    <n v="27.27"/>
    <s v="music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n v="105"/>
    <n v="68.599999999999994"/>
    <s v="music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n v="105"/>
    <n v="35.61"/>
    <s v="music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n v="226"/>
    <n v="94.03"/>
    <s v="music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n v="101"/>
    <n v="526.46"/>
    <s v="music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n v="148"/>
    <n v="50.66"/>
    <s v="music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n v="135"/>
    <n v="79.180000000000007"/>
    <s v="music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n v="101"/>
    <n v="91.59"/>
    <s v="music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n v="101"/>
    <n v="116.96"/>
    <s v="music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n v="1"/>
    <n v="28.4"/>
    <s v="games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n v="0"/>
    <n v="103.33"/>
    <s v="games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n v="10"/>
    <n v="10"/>
    <s v="games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n v="10"/>
    <n v="23"/>
    <s v="games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n v="1"/>
    <n v="31.56"/>
    <s v="games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n v="0"/>
    <n v="5"/>
    <s v="games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n v="29"/>
    <n v="34.22"/>
    <s v="games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n v="0"/>
    <n v="25"/>
    <s v="games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n v="12"/>
    <n v="19.670000000000002"/>
    <s v="games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n v="0"/>
    <n v="21.25"/>
    <s v="games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n v="5"/>
    <n v="8.33"/>
    <s v="games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n v="2"/>
    <n v="21.34"/>
    <s v="games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n v="2"/>
    <n v="5.33"/>
    <s v="games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n v="2"/>
    <n v="34.67"/>
    <s v="games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n v="10"/>
    <n v="21.73"/>
    <s v="games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n v="0"/>
    <n v="11.92"/>
    <s v="games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n v="28"/>
    <n v="26.6"/>
    <s v="games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n v="13"/>
    <n v="10.67"/>
    <s v="games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n v="5"/>
    <n v="29.04"/>
    <s v="games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n v="0"/>
    <n v="50.91"/>
    <s v="games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n v="0"/>
    <e v="#DIV/0!"/>
    <s v="games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n v="6"/>
    <n v="50.08"/>
    <s v="games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n v="11"/>
    <n v="45"/>
    <s v="games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n v="2"/>
    <n v="25.29"/>
    <s v="games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n v="30"/>
    <n v="51.29"/>
    <s v="games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n v="0"/>
    <n v="1"/>
    <s v="games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n v="1"/>
    <n v="49.38"/>
    <s v="games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n v="2"/>
    <n v="1"/>
    <s v="games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n v="0"/>
    <e v="#DIV/0!"/>
    <s v="games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n v="1"/>
    <n v="101.25"/>
    <s v="games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n v="0"/>
    <n v="19.670000000000002"/>
    <s v="games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n v="0"/>
    <n v="12.5"/>
    <s v="games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n v="0"/>
    <n v="8.5"/>
    <s v="games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n v="1"/>
    <n v="1"/>
    <s v="games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n v="2"/>
    <n v="23"/>
    <s v="games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n v="3"/>
    <n v="17.989999999999998"/>
    <s v="games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n v="28"/>
    <n v="370.95"/>
    <s v="games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n v="7"/>
    <n v="63.57"/>
    <s v="games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n v="1"/>
    <n v="13"/>
    <s v="games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n v="1"/>
    <n v="5.31"/>
    <s v="games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n v="116"/>
    <n v="35.619999999999997"/>
    <s v="music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n v="112"/>
    <n v="87.1"/>
    <s v="music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n v="132"/>
    <n v="75.11"/>
    <s v="music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n v="103"/>
    <n v="68.010000000000005"/>
    <s v="music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n v="139"/>
    <n v="29.62"/>
    <s v="music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n v="147"/>
    <n v="91.63"/>
    <s v="music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n v="120"/>
    <n v="22.5"/>
    <s v="music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n v="122"/>
    <n v="64.37"/>
    <s v="music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n v="100"/>
    <n v="21.86"/>
    <s v="music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n v="181"/>
    <n v="33.32"/>
    <s v="music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n v="106"/>
    <n v="90.28"/>
    <s v="music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n v="100"/>
    <n v="76.92"/>
    <s v="music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n v="127"/>
    <n v="59.23"/>
    <s v="music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n v="103"/>
    <n v="65.38"/>
    <s v="music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n v="250"/>
    <n v="67.31"/>
    <s v="music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n v="126"/>
    <n v="88.75"/>
    <s v="music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n v="100"/>
    <n v="65.87"/>
    <s v="music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n v="139"/>
    <n v="40.35"/>
    <s v="music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n v="161"/>
    <n v="76.86"/>
    <s v="music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n v="107"/>
    <n v="68.709999999999994"/>
    <s v="music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n v="153"/>
    <n v="57.77"/>
    <s v="games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n v="524"/>
    <n v="44.17"/>
    <s v="games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n v="489"/>
    <n v="31.57"/>
    <s v="games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n v="285"/>
    <n v="107.05"/>
    <s v="games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n v="1857"/>
    <n v="149.03"/>
    <s v="games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n v="110"/>
    <n v="55.96"/>
    <s v="games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n v="1015"/>
    <n v="56.97"/>
    <s v="games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n v="412"/>
    <n v="44.06"/>
    <s v="games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n v="503"/>
    <n v="68.63"/>
    <s v="games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n v="185"/>
    <n v="65.319999999999993"/>
    <s v="games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n v="120"/>
    <n v="35.92"/>
    <s v="games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n v="1081"/>
    <n v="40.07"/>
    <s v="games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n v="452"/>
    <n v="75.650000000000006"/>
    <s v="games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n v="537"/>
    <n v="61.2"/>
    <s v="games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n v="120"/>
    <n v="48.13"/>
    <s v="games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n v="114"/>
    <n v="68.11"/>
    <s v="games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n v="951"/>
    <n v="65.89"/>
    <s v="games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n v="133"/>
    <n v="81.650000000000006"/>
    <s v="games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n v="147"/>
    <n v="52.7"/>
    <s v="games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n v="542"/>
    <n v="41.23"/>
    <s v="games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n v="383"/>
    <n v="15.04"/>
    <s v="music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n v="704"/>
    <n v="39.07"/>
    <s v="music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n v="110"/>
    <n v="43.82"/>
    <s v="music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n v="133"/>
    <n v="27.3"/>
    <s v="music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n v="152"/>
    <n v="42.22"/>
    <s v="music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n v="103"/>
    <n v="33.24"/>
    <s v="music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n v="100"/>
    <n v="285.70999999999998"/>
    <s v="music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n v="102"/>
    <n v="42.33"/>
    <s v="music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n v="151"/>
    <n v="50.27"/>
    <s v="music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n v="111"/>
    <n v="61.9"/>
    <s v="music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n v="196"/>
    <n v="40.75"/>
    <s v="music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n v="114"/>
    <n v="55.8"/>
    <s v="music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n v="200"/>
    <n v="10"/>
    <s v="music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n v="293"/>
    <n v="73.13"/>
    <s v="music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n v="156"/>
    <n v="26.06"/>
    <s v="music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n v="106"/>
    <n v="22.64"/>
    <s v="music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n v="101"/>
    <n v="47.22"/>
    <s v="music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n v="123"/>
    <n v="32.32"/>
    <s v="music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n v="102"/>
    <n v="53.42"/>
    <s v="music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n v="101"/>
    <n v="51.3"/>
    <s v="music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n v="108"/>
    <n v="37.200000000000003"/>
    <s v="games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n v="163"/>
    <n v="27.1"/>
    <s v="games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n v="106"/>
    <n v="206.31"/>
    <s v="games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n v="243"/>
    <n v="82.15"/>
    <s v="games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n v="945"/>
    <n v="164.8"/>
    <s v="games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n v="108"/>
    <n v="60.82"/>
    <s v="games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n v="157"/>
    <n v="67.97"/>
    <s v="games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n v="1174"/>
    <n v="81.56"/>
    <s v="games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n v="171"/>
    <n v="25.43"/>
    <s v="games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n v="126"/>
    <n v="21.5"/>
    <s v="games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n v="1212"/>
    <n v="27.23"/>
    <s v="games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n v="496"/>
    <n v="25.09"/>
    <s v="games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n v="332"/>
    <n v="21.23"/>
    <s v="games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n v="1165"/>
    <n v="41.61"/>
    <s v="games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n v="153"/>
    <n v="135.59"/>
    <s v="games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n v="537"/>
    <n v="22.12"/>
    <s v="games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n v="353"/>
    <n v="64.63"/>
    <s v="games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n v="137"/>
    <n v="69.569999999999993"/>
    <s v="games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n v="128"/>
    <n v="75.13"/>
    <s v="games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n v="271"/>
    <n v="140.97999999999999"/>
    <s v="games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n v="806"/>
    <n v="49.47"/>
    <s v="games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n v="1360"/>
    <n v="53.87"/>
    <s v="games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n v="930250"/>
    <n v="4.57"/>
    <s v="games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n v="377"/>
    <n v="65"/>
    <s v="games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n v="2647"/>
    <n v="53.48"/>
    <s v="games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n v="100"/>
    <n v="43.91"/>
    <s v="games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n v="104"/>
    <n v="50.85"/>
    <s v="games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n v="107"/>
    <n v="58.63"/>
    <s v="games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n v="169"/>
    <n v="32.82"/>
    <s v="games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n v="975"/>
    <n v="426.93"/>
    <s v="games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n v="134"/>
    <n v="23.81"/>
    <s v="games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n v="272"/>
    <n v="98.41"/>
    <s v="games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n v="113"/>
    <n v="107.32"/>
    <s v="games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n v="460"/>
    <n v="11.67"/>
    <s v="games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n v="287"/>
    <n v="41.78"/>
    <s v="games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n v="223"/>
    <n v="21.38"/>
    <s v="games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n v="636"/>
    <n v="94.1"/>
    <s v="games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n v="147"/>
    <n v="15.72"/>
    <s v="games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n v="1867"/>
    <n v="90.64"/>
    <s v="games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n v="327"/>
    <n v="97.3"/>
    <s v="games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n v="780"/>
    <n v="37.119999999999997"/>
    <s v="games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n v="154"/>
    <n v="28.1"/>
    <s v="games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n v="116"/>
    <n v="144.43"/>
    <s v="games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n v="180"/>
    <n v="24.27"/>
    <s v="games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n v="299"/>
    <n v="35.119999999999997"/>
    <s v="games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n v="320"/>
    <n v="24.76"/>
    <s v="games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n v="381"/>
    <n v="188.38"/>
    <s v="games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n v="103"/>
    <n v="148.08000000000001"/>
    <s v="games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n v="1802"/>
    <n v="49.93"/>
    <s v="games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n v="720"/>
    <n v="107.82"/>
    <s v="games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n v="283"/>
    <n v="42.63"/>
    <s v="games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n v="1357"/>
    <n v="14.37"/>
    <s v="games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n v="220"/>
    <n v="37.479999999999997"/>
    <s v="games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n v="120"/>
    <n v="30.2"/>
    <s v="games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n v="408"/>
    <n v="33.549999999999997"/>
    <s v="games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n v="106"/>
    <n v="64.75"/>
    <s v="games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n v="141"/>
    <n v="57.93"/>
    <s v="games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n v="271"/>
    <n v="53.08"/>
    <s v="games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n v="154"/>
    <n v="48.06"/>
    <s v="games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n v="404"/>
    <n v="82.4"/>
    <s v="games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n v="185"/>
    <n v="50.45"/>
    <s v="music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n v="185"/>
    <n v="115.83"/>
    <s v="music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n v="101"/>
    <n v="63.03"/>
    <s v="music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n v="106"/>
    <n v="108.02"/>
    <s v="music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n v="121"/>
    <n v="46.09"/>
    <s v="music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n v="100"/>
    <n v="107.21"/>
    <s v="music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n v="120"/>
    <n v="50.93"/>
    <s v="music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n v="100"/>
    <n v="40.04"/>
    <s v="music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n v="107"/>
    <n v="64.44"/>
    <s v="music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n v="104"/>
    <n v="53.83"/>
    <s v="music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n v="173"/>
    <n v="100.47"/>
    <s v="music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n v="107"/>
    <n v="46.63"/>
    <s v="music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n v="108"/>
    <n v="34.07"/>
    <s v="music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n v="146"/>
    <n v="65.209999999999994"/>
    <s v="music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n v="125"/>
    <n v="44.21"/>
    <s v="music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n v="149"/>
    <n v="71.97"/>
    <s v="music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n v="101"/>
    <n v="52.95"/>
    <s v="music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n v="105"/>
    <n v="109.45"/>
    <s v="music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n v="350"/>
    <n v="75.040000000000006"/>
    <s v="music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n v="101"/>
    <n v="115.71"/>
    <s v="music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n v="134"/>
    <n v="31.66"/>
    <s v="music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n v="171"/>
    <n v="46.18"/>
    <s v="music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n v="109"/>
    <n v="68.48"/>
    <s v="music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n v="101"/>
    <n v="53.47"/>
    <s v="music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n v="101"/>
    <n v="109.11"/>
    <s v="music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n v="107"/>
    <n v="51.19"/>
    <s v="music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n v="107"/>
    <n v="27.94"/>
    <s v="music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n v="101"/>
    <n v="82.5"/>
    <s v="music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n v="107"/>
    <n v="59.82"/>
    <s v="music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n v="429"/>
    <n v="64.819999999999993"/>
    <s v="music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n v="104"/>
    <n v="90.1"/>
    <s v="music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n v="108"/>
    <n v="40.96"/>
    <s v="music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n v="176"/>
    <n v="56"/>
    <s v="music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n v="157"/>
    <n v="37.67"/>
    <s v="music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n v="103"/>
    <n v="40.08"/>
    <s v="music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n v="104"/>
    <n v="78.03"/>
    <s v="music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n v="104"/>
    <n v="18.91"/>
    <s v="music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n v="121"/>
    <n v="37.130000000000003"/>
    <s v="music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n v="108"/>
    <n v="41.96"/>
    <s v="music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n v="109"/>
    <n v="61.04"/>
    <s v="music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n v="39"/>
    <n v="64.53"/>
    <s v="food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n v="3"/>
    <n v="21.25"/>
    <s v="food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n v="48"/>
    <n v="30"/>
    <s v="food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n v="21"/>
    <n v="25.49"/>
    <s v="food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n v="8"/>
    <n v="11.43"/>
    <s v="food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n v="1"/>
    <n v="108"/>
    <s v="food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n v="526"/>
    <n v="54.88"/>
    <s v="food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n v="254"/>
    <n v="47.38"/>
    <s v="food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n v="106"/>
    <n v="211.84"/>
    <s v="food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n v="102"/>
    <n v="219.93"/>
    <s v="food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n v="144"/>
    <n v="40.799999999999997"/>
    <s v="food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n v="106"/>
    <n v="75.5"/>
    <s v="food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n v="212"/>
    <n v="13.54"/>
    <s v="food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n v="102"/>
    <n v="60.87"/>
    <s v="food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n v="102"/>
    <n v="115.69"/>
    <s v="food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n v="521"/>
    <n v="48.1"/>
    <s v="food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n v="111"/>
    <n v="74.180000000000007"/>
    <s v="food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n v="101"/>
    <n v="123.35"/>
    <s v="food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n v="294"/>
    <n v="66.62"/>
    <s v="food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n v="106"/>
    <n v="104.99"/>
    <s v="food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n v="0"/>
    <e v="#DIV/0!"/>
    <s v="technology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n v="0"/>
    <e v="#DIV/0!"/>
    <s v="technology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n v="3"/>
    <n v="300"/>
    <s v="technology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n v="0"/>
    <n v="1"/>
    <s v="technology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n v="0"/>
    <e v="#DIV/0!"/>
    <s v="technology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n v="0"/>
    <n v="13"/>
    <s v="technology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n v="2"/>
    <n v="15"/>
    <s v="technology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n v="0"/>
    <n v="54"/>
    <s v="technology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n v="0"/>
    <e v="#DIV/0!"/>
    <s v="technology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n v="0"/>
    <e v="#DIV/0!"/>
    <s v="technology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n v="1"/>
    <n v="15.43"/>
    <s v="technology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n v="0"/>
    <e v="#DIV/0!"/>
    <s v="technology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n v="0"/>
    <e v="#DIV/0!"/>
    <s v="technology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n v="0"/>
    <n v="25"/>
    <s v="technology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n v="1"/>
    <n v="27.5"/>
    <s v="technology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n v="0"/>
    <e v="#DIV/0!"/>
    <s v="technology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n v="0"/>
    <e v="#DIV/0!"/>
    <s v="technology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n v="0"/>
    <e v="#DIV/0!"/>
    <s v="technology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n v="15"/>
    <n v="367"/>
    <s v="technology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n v="0"/>
    <n v="2"/>
    <s v="technology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n v="0"/>
    <e v="#DIV/0!"/>
    <s v="technology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n v="29"/>
    <n v="60"/>
    <s v="technology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n v="0"/>
    <e v="#DIV/0!"/>
    <s v="technology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n v="0"/>
    <e v="#DIV/0!"/>
    <s v="technology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n v="0"/>
    <e v="#DIV/0!"/>
    <s v="technology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n v="11"/>
    <n v="97.41"/>
    <s v="technology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n v="1"/>
    <n v="47.86"/>
    <s v="technology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n v="0"/>
    <n v="50"/>
    <s v="technology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n v="0"/>
    <e v="#DIV/0!"/>
    <s v="technology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n v="0"/>
    <n v="20.5"/>
    <s v="technology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n v="0"/>
    <e v="#DIV/0!"/>
    <s v="technology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n v="3"/>
    <n v="30"/>
    <s v="technology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n v="0"/>
    <n v="50"/>
    <s v="technology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n v="0"/>
    <n v="10"/>
    <s v="technology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n v="0"/>
    <e v="#DIV/0!"/>
    <s v="technology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n v="11"/>
    <n v="81.58"/>
    <s v="technology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n v="0"/>
    <e v="#DIV/0!"/>
    <s v="technology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n v="0"/>
    <e v="#DIV/0!"/>
    <s v="technology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n v="0"/>
    <e v="#DIV/0!"/>
    <s v="technology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n v="0"/>
    <n v="18.329999999999998"/>
    <s v="technology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n v="2"/>
    <n v="224.43"/>
    <s v="technology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n v="3"/>
    <n v="37.5"/>
    <s v="technology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n v="4"/>
    <n v="145"/>
    <s v="technology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n v="1"/>
    <n v="1"/>
    <s v="technology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n v="1"/>
    <n v="112.57"/>
    <s v="technology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n v="0"/>
    <e v="#DIV/0!"/>
    <s v="technology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n v="1"/>
    <n v="342"/>
    <s v="technology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n v="1"/>
    <n v="57.88"/>
    <s v="technology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n v="0"/>
    <n v="30"/>
    <s v="technology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n v="0"/>
    <e v="#DIV/0!"/>
    <s v="technology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n v="0"/>
    <n v="25"/>
    <s v="technology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n v="0"/>
    <e v="#DIV/0!"/>
    <s v="technology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n v="0"/>
    <n v="50"/>
    <s v="technology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n v="0"/>
    <n v="1.5"/>
    <s v="technology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n v="0"/>
    <e v="#DIV/0!"/>
    <s v="technology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n v="0"/>
    <n v="10"/>
    <s v="technology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n v="0"/>
    <e v="#DIV/0!"/>
    <s v="technology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n v="0"/>
    <e v="#DIV/0!"/>
    <s v="technology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n v="0"/>
    <e v="#DIV/0!"/>
    <s v="technology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n v="0"/>
    <e v="#DIV/0!"/>
    <s v="technology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n v="1"/>
    <n v="22.33"/>
    <s v="food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n v="0"/>
    <n v="52"/>
    <s v="food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n v="17"/>
    <n v="16.829999999999998"/>
    <s v="food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n v="0"/>
    <e v="#DIV/0!"/>
    <s v="food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n v="23"/>
    <n v="56.3"/>
    <s v="food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n v="41"/>
    <n v="84.06"/>
    <s v="food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n v="25"/>
    <n v="168.39"/>
    <s v="food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n v="0"/>
    <n v="15"/>
    <s v="food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n v="2"/>
    <n v="76.67"/>
    <s v="food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n v="0"/>
    <e v="#DIV/0!"/>
    <s v="food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n v="1"/>
    <n v="50.33"/>
    <s v="food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n v="0"/>
    <e v="#DIV/0!"/>
    <s v="food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n v="1"/>
    <n v="8.33"/>
    <s v="food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n v="3"/>
    <n v="35.380000000000003"/>
    <s v="food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n v="1"/>
    <n v="55.83"/>
    <s v="food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n v="0"/>
    <n v="5"/>
    <s v="food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n v="0"/>
    <e v="#DIV/0!"/>
    <s v="food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n v="0"/>
    <n v="1"/>
    <s v="food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n v="0"/>
    <e v="#DIV/0!"/>
    <s v="food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n v="15"/>
    <n v="69.47"/>
    <s v="food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n v="0"/>
    <n v="1"/>
    <s v="food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n v="0"/>
    <n v="1"/>
    <s v="food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n v="0"/>
    <n v="8"/>
    <s v="food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n v="1"/>
    <n v="34.44"/>
    <s v="food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n v="0"/>
    <n v="1"/>
    <s v="food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n v="0"/>
    <e v="#DIV/0!"/>
    <s v="food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n v="0"/>
    <n v="1"/>
    <s v="food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n v="0"/>
    <n v="1"/>
    <s v="food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n v="1"/>
    <n v="501.25"/>
    <s v="food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n v="1"/>
    <n v="10.5"/>
    <s v="food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n v="0"/>
    <n v="1"/>
    <s v="food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n v="0"/>
    <n v="1"/>
    <s v="food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n v="0"/>
    <e v="#DIV/0!"/>
    <s v="food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n v="0"/>
    <n v="13"/>
    <s v="food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n v="0"/>
    <n v="306"/>
    <s v="food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n v="0"/>
    <n v="22.5"/>
    <s v="food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n v="0"/>
    <e v="#DIV/0!"/>
    <s v="food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n v="0"/>
    <n v="50"/>
    <s v="food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n v="0"/>
    <e v="#DIV/0!"/>
    <s v="food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n v="0"/>
    <n v="5"/>
    <s v="food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n v="108"/>
    <n v="74.23"/>
    <s v="food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n v="126"/>
    <n v="81.25"/>
    <s v="food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n v="203"/>
    <n v="130.22999999999999"/>
    <s v="food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n v="109"/>
    <n v="53.41"/>
    <s v="food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n v="173"/>
    <n v="75.13"/>
    <s v="food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n v="168"/>
    <n v="75.67"/>
    <s v="food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n v="427"/>
    <n v="31.69"/>
    <s v="food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n v="108"/>
    <n v="47.78"/>
    <s v="food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n v="108"/>
    <n v="90"/>
    <s v="food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n v="102"/>
    <n v="149.31"/>
    <s v="food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n v="115"/>
    <n v="62.07"/>
    <s v="food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n v="134"/>
    <n v="53.4"/>
    <s v="food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n v="155"/>
    <n v="69.27"/>
    <s v="food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n v="101"/>
    <n v="271.51"/>
    <s v="food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n v="182"/>
    <n v="34.130000000000003"/>
    <s v="food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n v="181"/>
    <n v="40.49"/>
    <s v="food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n v="102"/>
    <n v="189.76"/>
    <s v="food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n v="110"/>
    <n v="68.86"/>
    <s v="food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n v="102"/>
    <n v="108.78"/>
    <s v="food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n v="101"/>
    <n v="125.99"/>
    <s v="food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n v="104"/>
    <n v="90.52"/>
    <s v="music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n v="111"/>
    <n v="28.88"/>
    <s v="music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n v="116"/>
    <n v="31"/>
    <s v="music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n v="111"/>
    <n v="51.67"/>
    <s v="music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n v="180"/>
    <n v="26.27"/>
    <s v="music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n v="100"/>
    <n v="48.08"/>
    <s v="music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n v="119"/>
    <n v="27.56"/>
    <s v="music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n v="107"/>
    <n v="36.97"/>
    <s v="music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n v="114"/>
    <n v="29.02"/>
    <s v="music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n v="103"/>
    <n v="28.66"/>
    <s v="music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n v="128"/>
    <n v="37.65"/>
    <s v="music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n v="136"/>
    <n v="97.9"/>
    <s v="music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n v="100"/>
    <n v="42.55"/>
    <s v="music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n v="100"/>
    <n v="131.58000000000001"/>
    <s v="music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n v="105"/>
    <n v="32.32"/>
    <s v="music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n v="105"/>
    <n v="61.1"/>
    <s v="music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n v="171"/>
    <n v="31.34"/>
    <s v="music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n v="128"/>
    <n v="129.11000000000001"/>
    <s v="music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n v="133"/>
    <n v="25.02"/>
    <s v="music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n v="100"/>
    <n v="250"/>
    <s v="music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n v="113"/>
    <n v="47.54"/>
    <s v="music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n v="100"/>
    <n v="40.04"/>
    <s v="music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n v="114"/>
    <n v="65.84"/>
    <s v="music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n v="119"/>
    <n v="46.4"/>
    <s v="music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n v="103"/>
    <n v="50.37"/>
    <s v="music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n v="266"/>
    <n v="26.57"/>
    <s v="music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n v="100"/>
    <n v="39.49"/>
    <s v="music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n v="107"/>
    <n v="49.25"/>
    <s v="music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n v="134"/>
    <n v="62.38"/>
    <s v="music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n v="121"/>
    <n v="37.94"/>
    <s v="music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n v="103"/>
    <n v="51.6"/>
    <s v="music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n v="125"/>
    <n v="27.78"/>
    <s v="music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n v="129"/>
    <n v="99.38"/>
    <s v="music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n v="101"/>
    <n v="38.85"/>
    <s v="music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n v="128"/>
    <n v="45.55"/>
    <s v="music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n v="100"/>
    <n v="600"/>
    <s v="music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n v="113"/>
    <n v="80.55"/>
    <s v="music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n v="106"/>
    <n v="52.8"/>
    <s v="music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n v="203"/>
    <n v="47.68"/>
    <s v="music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n v="113"/>
    <n v="23.45"/>
    <s v="music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n v="3"/>
    <n v="40.14"/>
    <s v="food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n v="0"/>
    <n v="17.2"/>
    <s v="food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n v="0"/>
    <e v="#DIV/0!"/>
    <s v="food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n v="0"/>
    <e v="#DIV/0!"/>
    <s v="food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n v="0"/>
    <e v="#DIV/0!"/>
    <s v="food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n v="1"/>
    <n v="15"/>
    <s v="food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n v="0"/>
    <e v="#DIV/0!"/>
    <s v="food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n v="0"/>
    <e v="#DIV/0!"/>
    <s v="food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n v="1"/>
    <n v="35.71"/>
    <s v="food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n v="0"/>
    <n v="37.5"/>
    <s v="food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n v="0"/>
    <e v="#DIV/0!"/>
    <s v="food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n v="0"/>
    <e v="#DIV/0!"/>
    <s v="food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n v="0"/>
    <e v="#DIV/0!"/>
    <s v="food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n v="2"/>
    <n v="52.5"/>
    <s v="food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n v="19"/>
    <n v="77.5"/>
    <s v="food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n v="0"/>
    <e v="#DIV/0!"/>
    <s v="food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n v="10"/>
    <n v="53.55"/>
    <s v="food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n v="0"/>
    <e v="#DIV/0!"/>
    <s v="food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n v="0"/>
    <n v="16.25"/>
    <s v="food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n v="0"/>
    <e v="#DIV/0!"/>
    <s v="food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n v="109"/>
    <n v="103.68"/>
    <s v="music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n v="100"/>
    <n v="185.19"/>
    <s v="music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n v="156"/>
    <n v="54.15"/>
    <s v="music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n v="102"/>
    <n v="177.21"/>
    <s v="music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n v="100"/>
    <n v="100.33"/>
    <s v="music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n v="113"/>
    <n v="136.91"/>
    <s v="music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n v="102"/>
    <n v="57.54"/>
    <s v="music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n v="107"/>
    <n v="52.96"/>
    <s v="music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n v="104"/>
    <n v="82.33"/>
    <s v="music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n v="100"/>
    <n v="135.41999999999999"/>
    <s v="music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n v="100"/>
    <n v="74.069999999999993"/>
    <s v="music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n v="126"/>
    <n v="84.08"/>
    <s v="music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n v="111"/>
    <n v="61.03"/>
    <s v="music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n v="105"/>
    <n v="150"/>
    <s v="music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n v="104"/>
    <n v="266.08999999999997"/>
    <s v="music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n v="116"/>
    <n v="7.25"/>
    <s v="music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n v="110"/>
    <n v="100"/>
    <s v="music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n v="113"/>
    <n v="109.96"/>
    <s v="music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n v="100"/>
    <n v="169.92"/>
    <s v="music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n v="103"/>
    <n v="95.74"/>
    <s v="music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n v="107"/>
    <n v="59.46"/>
    <s v="music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n v="104"/>
    <n v="55.77"/>
    <s v="music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n v="156"/>
    <n v="30.08"/>
    <s v="music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n v="101"/>
    <n v="88.44"/>
    <s v="music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n v="195"/>
    <n v="64.03"/>
    <s v="music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n v="112"/>
    <n v="60.15"/>
    <s v="music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n v="120"/>
    <n v="49.19"/>
    <s v="music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n v="102"/>
    <n v="165.16"/>
    <s v="music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n v="103"/>
    <n v="43.62"/>
    <s v="music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n v="101"/>
    <n v="43.7"/>
    <s v="music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n v="103"/>
    <n v="67.42"/>
    <s v="music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n v="107"/>
    <n v="177.5"/>
    <s v="music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n v="156"/>
    <n v="38.880000000000003"/>
    <s v="music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n v="123"/>
    <n v="54.99"/>
    <s v="music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n v="107"/>
    <n v="61.34"/>
    <s v="music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n v="106"/>
    <n v="23.12"/>
    <s v="music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n v="118"/>
    <n v="29.61"/>
    <s v="music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n v="109"/>
    <n v="75.61"/>
    <s v="music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n v="111"/>
    <n v="35.6"/>
    <s v="music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n v="100"/>
    <n v="143"/>
    <s v="music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n v="0"/>
    <e v="#DIV/0!"/>
    <s v="food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n v="1"/>
    <n v="25"/>
    <s v="food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n v="0"/>
    <e v="#DIV/0!"/>
    <s v="food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n v="0"/>
    <e v="#DIV/0!"/>
    <s v="food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n v="1"/>
    <n v="100"/>
    <s v="food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n v="0"/>
    <e v="#DIV/0!"/>
    <s v="food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n v="0"/>
    <n v="60"/>
    <s v="food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n v="1"/>
    <n v="50"/>
    <s v="food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n v="2"/>
    <n v="72.5"/>
    <s v="food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n v="1"/>
    <n v="29.5"/>
    <s v="food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n v="0"/>
    <n v="62.5"/>
    <s v="food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n v="0"/>
    <e v="#DIV/0!"/>
    <s v="food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n v="0"/>
    <e v="#DIV/0!"/>
    <s v="food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n v="0"/>
    <e v="#DIV/0!"/>
    <s v="food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n v="0"/>
    <e v="#DIV/0!"/>
    <s v="food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n v="0"/>
    <e v="#DIV/0!"/>
    <s v="food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n v="0"/>
    <e v="#DIV/0!"/>
    <s v="food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n v="0"/>
    <e v="#DIV/0!"/>
    <s v="food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n v="0"/>
    <n v="23.08"/>
    <s v="food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n v="1"/>
    <n v="25.5"/>
    <s v="food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n v="11"/>
    <n v="48.18"/>
    <s v="food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n v="0"/>
    <n v="1"/>
    <s v="food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n v="1"/>
    <n v="1"/>
    <s v="food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n v="0"/>
    <e v="#DIV/0!"/>
    <s v="food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n v="0"/>
    <n v="50"/>
    <s v="food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n v="0"/>
    <n v="5"/>
    <s v="food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n v="2"/>
    <n v="202.83"/>
    <s v="food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n v="4"/>
    <n v="29.13"/>
    <s v="food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n v="0"/>
    <n v="5"/>
    <s v="food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n v="0"/>
    <e v="#DIV/0!"/>
    <s v="food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n v="2"/>
    <n v="13"/>
    <s v="food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n v="0"/>
    <n v="50"/>
    <s v="food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n v="0"/>
    <e v="#DIV/0!"/>
    <s v="food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n v="0"/>
    <n v="1"/>
    <s v="food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n v="12"/>
    <n v="96.05"/>
    <s v="food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n v="24"/>
    <n v="305.77999999999997"/>
    <s v="food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n v="6"/>
    <n v="12.14"/>
    <s v="food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n v="39"/>
    <n v="83.57"/>
    <s v="food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n v="1"/>
    <n v="18"/>
    <s v="food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n v="7"/>
    <n v="115.53"/>
    <s v="food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n v="661"/>
    <n v="21.9"/>
    <s v="technology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n v="326"/>
    <n v="80.02"/>
    <s v="technology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n v="101"/>
    <n v="35.520000000000003"/>
    <s v="technology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n v="104"/>
    <n v="64.930000000000007"/>
    <s v="technology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n v="107"/>
    <n v="60.97"/>
    <s v="technology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n v="110"/>
    <n v="31.44"/>
    <s v="technology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n v="408"/>
    <n v="81.95"/>
    <s v="technology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n v="224"/>
    <n v="58.93"/>
    <s v="technology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n v="304"/>
    <n v="157.29"/>
    <s v="technology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n v="141"/>
    <n v="55.76"/>
    <s v="technology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n v="2791"/>
    <n v="83.8"/>
    <s v="technology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n v="172"/>
    <n v="58.42"/>
    <s v="technology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n v="101"/>
    <n v="270.57"/>
    <s v="technology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n v="102"/>
    <n v="107.1"/>
    <s v="technology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n v="170"/>
    <n v="47.18"/>
    <s v="technology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n v="115"/>
    <n v="120.31"/>
    <s v="technology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n v="878"/>
    <n v="27.6"/>
    <s v="technology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n v="105"/>
    <n v="205.3"/>
    <s v="technology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n v="188"/>
    <n v="35.549999999999997"/>
    <s v="technology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n v="144"/>
    <n v="74.64"/>
    <s v="technology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n v="146"/>
    <n v="47.06"/>
    <s v="technology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n v="131"/>
    <n v="26.59"/>
    <s v="technology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n v="114"/>
    <n v="36.770000000000003"/>
    <s v="technology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n v="1379"/>
    <n v="31.82"/>
    <s v="technology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n v="956"/>
    <n v="27.58"/>
    <s v="technology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n v="112"/>
    <n v="56"/>
    <s v="technology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n v="647"/>
    <n v="21.56"/>
    <s v="technology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n v="110"/>
    <n v="44.1"/>
    <s v="technology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n v="128"/>
    <n v="63.87"/>
    <s v="technology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n v="158"/>
    <n v="38.99"/>
    <s v="technology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n v="115"/>
    <n v="80.19"/>
    <s v="technology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n v="137"/>
    <n v="34.9"/>
    <s v="technology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n v="355"/>
    <n v="89.1"/>
    <s v="technology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n v="106"/>
    <n v="39.44"/>
    <s v="technology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n v="100"/>
    <n v="136.9"/>
    <s v="technology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n v="187"/>
    <n v="37.46"/>
    <s v="technology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n v="166"/>
    <n v="31.96"/>
    <s v="technology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n v="102"/>
    <n v="25.21"/>
    <s v="technology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n v="164"/>
    <n v="10.039999999999999"/>
    <s v="technology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n v="106"/>
    <n v="45.94"/>
    <s v="technology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n v="1"/>
    <n v="15"/>
    <s v="technology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n v="0"/>
    <e v="#DIV/0!"/>
    <s v="technology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n v="34"/>
    <n v="223.58"/>
    <s v="technology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n v="2"/>
    <n v="39.479999999999997"/>
    <s v="technology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n v="11"/>
    <n v="91.3"/>
    <s v="technology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n v="8"/>
    <n v="78.67"/>
    <s v="technology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n v="1"/>
    <n v="12"/>
    <s v="technology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n v="1"/>
    <n v="17.670000000000002"/>
    <s v="technology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n v="0"/>
    <n v="41.33"/>
    <s v="technology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n v="1"/>
    <n v="71.599999999999994"/>
    <s v="technology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n v="2"/>
    <n v="307.82"/>
    <s v="technology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n v="1"/>
    <n v="80.45"/>
    <s v="technology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n v="12"/>
    <n v="83.94"/>
    <s v="technology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n v="0"/>
    <n v="8.5"/>
    <s v="technology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n v="21"/>
    <n v="73.37"/>
    <s v="technology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n v="11"/>
    <n v="112.86"/>
    <s v="technology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n v="19"/>
    <n v="95.28"/>
    <s v="technology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n v="0"/>
    <n v="22.75"/>
    <s v="technology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n v="3"/>
    <n v="133.30000000000001"/>
    <s v="technology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n v="0"/>
    <n v="3.8"/>
    <s v="technology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n v="103"/>
    <n v="85.75"/>
    <s v="technology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n v="107"/>
    <n v="267"/>
    <s v="technology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n v="105"/>
    <n v="373.56"/>
    <s v="technology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n v="103"/>
    <n v="174.04"/>
    <s v="technology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n v="123"/>
    <n v="93.7"/>
    <s v="technology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n v="159"/>
    <n v="77.33"/>
    <s v="technology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n v="111"/>
    <n v="92.22"/>
    <s v="technology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n v="171"/>
    <n v="60.96"/>
    <s v="technology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n v="125"/>
    <n v="91"/>
    <s v="technology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n v="6"/>
    <n v="41.58"/>
    <s v="technology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n v="11"/>
    <n v="33.76"/>
    <s v="technology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n v="33"/>
    <n v="70.62"/>
    <s v="technology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n v="28"/>
    <n v="167.15"/>
    <s v="technology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n v="63"/>
    <n v="128.62"/>
    <s v="technology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n v="8"/>
    <n v="65.41"/>
    <s v="technology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n v="50"/>
    <n v="117.56"/>
    <s v="technology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n v="18"/>
    <n v="126.48"/>
    <s v="technology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n v="0"/>
    <n v="550"/>
    <s v="technology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n v="0"/>
    <n v="44"/>
    <s v="technology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n v="1"/>
    <n v="69"/>
    <s v="technology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n v="1"/>
    <n v="27.5"/>
    <s v="food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n v="28"/>
    <n v="84.9"/>
    <s v="food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n v="0"/>
    <n v="12"/>
    <s v="food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n v="1"/>
    <n v="200"/>
    <s v="food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n v="0"/>
    <n v="10"/>
    <s v="food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n v="0"/>
    <e v="#DIV/0!"/>
    <s v="food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n v="0"/>
    <e v="#DIV/0!"/>
    <s v="food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n v="0"/>
    <n v="5.29"/>
    <s v="food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n v="0"/>
    <n v="1"/>
    <s v="food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n v="11"/>
    <n v="72.760000000000005"/>
    <s v="food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n v="0"/>
    <n v="17.5"/>
    <s v="food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n v="1"/>
    <n v="25"/>
    <s v="food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n v="1"/>
    <n v="13.33"/>
    <s v="food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n v="0"/>
    <n v="1"/>
    <s v="food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n v="0"/>
    <n v="23.67"/>
    <s v="food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n v="6"/>
    <n v="89.21"/>
    <s v="food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n v="26"/>
    <n v="116.56"/>
    <s v="food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n v="0"/>
    <n v="13.01"/>
    <s v="food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n v="0"/>
    <e v="#DIV/0!"/>
    <s v="food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n v="1"/>
    <n v="17.5"/>
    <s v="food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n v="46"/>
    <n v="34.130000000000003"/>
    <s v="theater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n v="34"/>
    <n v="132.35"/>
    <s v="theater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n v="104"/>
    <n v="922.22"/>
    <s v="theater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n v="6"/>
    <n v="163.57"/>
    <s v="theater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n v="11"/>
    <n v="217.38"/>
    <s v="theater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n v="112"/>
    <n v="149.44"/>
    <s v="theater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n v="351"/>
    <n v="71.239999999999995"/>
    <s v="theater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n v="233"/>
    <n v="44.46"/>
    <s v="theater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n v="102"/>
    <n v="164.94"/>
    <s v="theater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n v="154"/>
    <n v="84.87"/>
    <s v="theater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n v="101"/>
    <n v="53.95"/>
    <s v="theater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n v="131"/>
    <n v="50.53"/>
    <s v="theater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n v="102"/>
    <n v="108"/>
    <s v="theater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n v="116"/>
    <n v="95.37"/>
    <s v="theater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n v="265"/>
    <n v="57.63"/>
    <s v="theater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n v="120"/>
    <n v="64.16"/>
    <s v="theater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n v="120"/>
    <n v="92.39"/>
    <s v="theater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n v="104"/>
    <n v="125.98"/>
    <s v="theater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n v="109"/>
    <n v="94.64"/>
    <s v="theater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n v="118"/>
    <n v="170.7"/>
    <s v="theater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n v="1462"/>
    <n v="40.76"/>
    <s v="technology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n v="253"/>
    <n v="68.25"/>
    <s v="technology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n v="140"/>
    <n v="95.49"/>
    <s v="technology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n v="297"/>
    <n v="7.19"/>
    <s v="technology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n v="145"/>
    <n v="511.65"/>
    <s v="technology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n v="106"/>
    <n v="261.75"/>
    <s v="technology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n v="493"/>
    <n v="69.760000000000005"/>
    <s v="technology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n v="202"/>
    <n v="77.23"/>
    <s v="technology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n v="104"/>
    <n v="340.57"/>
    <s v="technology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n v="170"/>
    <n v="67.42"/>
    <s v="technology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n v="104"/>
    <n v="845.7"/>
    <s v="technology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n v="118"/>
    <n v="97.19"/>
    <s v="technology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n v="108"/>
    <n v="451.84"/>
    <s v="technology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n v="2260300"/>
    <n v="138.66999999999999"/>
    <s v="technology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n v="978"/>
    <n v="21.64"/>
    <s v="technology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n v="123"/>
    <n v="169.52"/>
    <s v="technology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n v="246"/>
    <n v="161.88"/>
    <s v="technology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n v="148"/>
    <n v="493.13"/>
    <s v="technology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n v="384"/>
    <n v="22.12"/>
    <s v="technology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n v="103"/>
    <n v="18.239999999999998"/>
    <s v="technology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n v="0"/>
    <n v="8.75"/>
    <s v="publishing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n v="29"/>
    <n v="40.61"/>
    <s v="publishing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n v="0"/>
    <e v="#DIV/0!"/>
    <s v="publishing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n v="5"/>
    <n v="37.950000000000003"/>
    <s v="publishing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n v="22"/>
    <n v="35.729999999999997"/>
    <s v="publishing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n v="27"/>
    <n v="42.16"/>
    <s v="publishing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n v="28"/>
    <n v="35"/>
    <s v="publishing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n v="1"/>
    <n v="13.25"/>
    <s v="publishing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n v="1"/>
    <n v="55"/>
    <s v="publishing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n v="0"/>
    <e v="#DIV/0!"/>
    <s v="publishing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n v="0"/>
    <e v="#DIV/0!"/>
    <s v="publishing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n v="11"/>
    <n v="39.29"/>
    <s v="publishing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n v="19"/>
    <n v="47.5"/>
    <s v="publishing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n v="0"/>
    <e v="#DIV/0!"/>
    <s v="publishing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n v="52"/>
    <n v="17.329999999999998"/>
    <s v="publishing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n v="10"/>
    <n v="31.76"/>
    <s v="publishing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n v="1"/>
    <n v="5"/>
    <s v="publishing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n v="12"/>
    <n v="39"/>
    <s v="publishing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n v="11"/>
    <n v="52.5"/>
    <s v="publishing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n v="0"/>
    <e v="#DIV/0!"/>
    <s v="publishing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n v="1"/>
    <n v="9"/>
    <s v="publishing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n v="1"/>
    <n v="25"/>
    <s v="publishing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n v="0"/>
    <n v="30"/>
    <s v="publishing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n v="1"/>
    <n v="11.25"/>
    <s v="publishing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n v="0"/>
    <e v="#DIV/0!"/>
    <s v="publishing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n v="2"/>
    <n v="25"/>
    <s v="publishing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n v="1"/>
    <n v="11.33"/>
    <s v="publishing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n v="14"/>
    <n v="29.47"/>
    <s v="publishing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n v="0"/>
    <n v="1"/>
    <s v="publishing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n v="10"/>
    <n v="63.1"/>
    <s v="publishing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n v="0"/>
    <e v="#DIV/0!"/>
    <s v="publishing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n v="0"/>
    <e v="#DIV/0!"/>
    <s v="publishing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n v="0"/>
    <n v="1"/>
    <s v="publishing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n v="14"/>
    <n v="43.85"/>
    <s v="publishing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n v="3"/>
    <n v="75"/>
    <s v="publishing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n v="8"/>
    <n v="45.97"/>
    <s v="publishing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n v="0"/>
    <n v="10"/>
    <s v="publishing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n v="26"/>
    <n v="93.67"/>
    <s v="publishing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n v="2"/>
    <n v="53"/>
    <s v="publishing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n v="0"/>
    <e v="#DIV/0!"/>
    <s v="publishing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n v="105"/>
    <n v="47"/>
    <s v="theater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n v="120"/>
    <n v="66.67"/>
    <s v="theater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n v="115"/>
    <n v="18.77"/>
    <s v="theater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n v="119"/>
    <n v="66.11"/>
    <s v="theater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n v="105"/>
    <n v="36.86"/>
    <s v="theater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n v="118"/>
    <n v="39.81"/>
    <s v="theater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n v="120"/>
    <n v="31.5"/>
    <s v="theater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n v="103"/>
    <n v="102.5"/>
    <s v="theater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n v="101"/>
    <n v="126.46"/>
    <s v="theater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n v="105"/>
    <n v="47.88"/>
    <s v="theater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n v="103"/>
    <n v="73.209999999999994"/>
    <s v="theater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n v="108"/>
    <n v="89.67"/>
    <s v="theater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n v="111"/>
    <n v="151.46"/>
    <s v="theater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n v="150"/>
    <n v="25"/>
    <s v="theater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n v="104"/>
    <n v="36.5"/>
    <s v="theater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n v="116"/>
    <n v="44"/>
    <s v="theater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n v="103"/>
    <n v="87.36"/>
    <s v="theater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n v="101"/>
    <n v="36.47"/>
    <s v="theater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n v="117"/>
    <n v="44.86"/>
    <s v="theater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n v="133"/>
    <n v="42.9"/>
    <s v="theater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n v="133"/>
    <n v="51.23"/>
    <s v="theater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n v="102"/>
    <n v="33.94"/>
    <s v="theater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n v="128"/>
    <n v="90.74"/>
    <s v="theater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n v="115"/>
    <n v="50"/>
    <s v="theater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n v="110"/>
    <n v="24.44"/>
    <s v="theater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n v="112"/>
    <n v="44.25"/>
    <s v="theater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n v="126"/>
    <n v="67.739999999999995"/>
    <s v="theater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n v="100"/>
    <n v="65.38"/>
    <s v="theater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n v="102"/>
    <n v="121.9"/>
    <s v="theater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n v="108"/>
    <n v="47.46"/>
    <s v="theater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n v="100"/>
    <n v="92.84"/>
    <s v="theater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n v="113"/>
    <n v="68.25"/>
    <s v="theater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n v="128"/>
    <n v="37.21"/>
    <s v="theater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n v="108"/>
    <n v="25.25"/>
    <s v="theater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n v="242"/>
    <n v="43.21"/>
    <s v="theater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n v="142"/>
    <n v="25.13"/>
    <s v="theater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n v="130"/>
    <n v="23.64"/>
    <s v="theater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n v="106"/>
    <n v="103.95"/>
    <s v="theater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n v="105"/>
    <n v="50.38"/>
    <s v="theater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n v="136"/>
    <n v="13.6"/>
    <s v="theater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n v="100"/>
    <n v="28.57"/>
    <s v="theater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n v="100"/>
    <n v="63.83"/>
    <s v="theater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n v="124"/>
    <n v="8.86"/>
    <s v="theater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n v="117"/>
    <n v="50.67"/>
    <s v="theater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n v="103"/>
    <n v="60.78"/>
    <s v="theater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n v="108"/>
    <n v="113.42"/>
    <s v="theater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n v="120"/>
    <n v="104.57"/>
    <s v="theater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n v="100"/>
    <n v="98.31"/>
    <s v="theater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n v="107"/>
    <n v="35.04"/>
    <s v="theater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n v="100"/>
    <n v="272.73"/>
    <s v="theater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n v="111"/>
    <n v="63.85"/>
    <s v="theater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n v="115"/>
    <n v="30.19"/>
    <s v="theater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n v="108"/>
    <n v="83.51"/>
    <s v="theater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n v="170"/>
    <n v="64.760000000000005"/>
    <s v="theater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n v="187"/>
    <n v="20.12"/>
    <s v="theater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n v="108"/>
    <n v="44.09"/>
    <s v="theater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n v="100"/>
    <n v="40.479999999999997"/>
    <s v="theater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n v="120"/>
    <n v="44.54"/>
    <s v="theater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n v="111"/>
    <n v="125.81"/>
    <s v="theater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n v="104"/>
    <n v="19.7"/>
    <s v="theater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n v="1"/>
    <n v="10"/>
    <s v="theater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n v="0"/>
    <e v="#DIV/0!"/>
    <s v="theater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n v="0"/>
    <e v="#DIV/0!"/>
    <s v="theater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n v="5"/>
    <n v="30"/>
    <s v="theater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n v="32"/>
    <n v="60.67"/>
    <s v="theater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n v="0"/>
    <e v="#DIV/0!"/>
    <s v="theater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n v="0"/>
    <e v="#DIV/0!"/>
    <s v="theater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n v="0"/>
    <n v="23.33"/>
    <s v="theater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n v="1"/>
    <n v="5"/>
    <s v="theater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n v="4"/>
    <n v="23.92"/>
    <s v="theater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n v="0"/>
    <e v="#DIV/0!"/>
    <s v="theater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n v="2"/>
    <n v="15.83"/>
    <s v="theater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n v="0"/>
    <e v="#DIV/0!"/>
    <s v="theater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n v="42"/>
    <n v="29.79"/>
    <s v="theater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n v="50"/>
    <n v="60"/>
    <s v="theater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n v="5"/>
    <n v="24.33"/>
    <s v="theater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n v="20"/>
    <n v="500"/>
    <s v="theater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n v="0"/>
    <e v="#DIV/0!"/>
    <s v="theater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n v="2"/>
    <n v="35"/>
    <s v="theater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n v="7"/>
    <n v="29.56"/>
    <s v="theater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n v="32"/>
    <n v="26.67"/>
    <s v="theater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n v="0"/>
    <n v="18.329999999999998"/>
    <s v="theater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n v="0"/>
    <n v="20"/>
    <s v="theater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n v="2"/>
    <n v="13.33"/>
    <s v="theater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n v="0"/>
    <e v="#DIV/0!"/>
    <s v="theater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n v="1"/>
    <n v="22.5"/>
    <s v="theater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n v="20"/>
    <n v="50.4"/>
    <s v="theater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n v="42"/>
    <n v="105.03"/>
    <s v="theater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n v="1"/>
    <n v="35.4"/>
    <s v="theater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n v="15"/>
    <n v="83.33"/>
    <s v="theater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n v="5"/>
    <n v="35.92"/>
    <s v="theater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n v="0"/>
    <e v="#DIV/0!"/>
    <s v="theater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n v="38"/>
    <n v="119.13"/>
    <s v="theater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n v="5"/>
    <n v="90.33"/>
    <s v="theater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n v="0"/>
    <n v="2.33"/>
    <s v="theater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n v="0"/>
    <e v="#DIV/0!"/>
    <s v="theater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n v="11"/>
    <n v="108.33"/>
    <s v="theater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n v="2"/>
    <n v="15.75"/>
    <s v="theater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n v="0"/>
    <n v="29"/>
    <s v="theater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n v="23"/>
    <n v="96.55"/>
    <s v="theater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n v="0"/>
    <e v="#DIV/0!"/>
    <s v="theater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n v="34"/>
    <n v="63"/>
    <s v="theater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n v="19"/>
    <n v="381.6"/>
    <s v="theater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n v="0"/>
    <n v="46.25"/>
    <s v="theater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n v="33"/>
    <n v="26"/>
    <s v="theater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n v="5"/>
    <n v="10"/>
    <s v="theater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n v="0"/>
    <n v="5"/>
    <s v="theater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n v="0"/>
    <e v="#DIV/0!"/>
    <s v="theater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n v="38"/>
    <n v="81.569999999999993"/>
    <s v="theater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n v="1"/>
    <n v="7"/>
    <s v="theater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n v="3"/>
    <n v="27.3"/>
    <s v="theater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n v="9"/>
    <n v="29.41"/>
    <s v="theater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n v="1"/>
    <n v="12.5"/>
    <s v="theater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n v="0"/>
    <e v="#DIV/0!"/>
    <s v="theater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n v="5"/>
    <n v="5.75"/>
    <s v="theater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n v="21"/>
    <n v="52.08"/>
    <s v="theater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n v="5"/>
    <n v="183.33"/>
    <s v="theater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n v="4"/>
    <n v="26.33"/>
    <s v="theater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n v="0"/>
    <e v="#DIV/0!"/>
    <s v="theater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n v="62"/>
    <n v="486.43"/>
    <s v="theater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n v="1"/>
    <n v="3"/>
    <s v="theater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n v="0"/>
    <n v="25"/>
    <s v="theater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n v="1"/>
    <n v="9.75"/>
    <s v="theater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n v="5"/>
    <n v="18.75"/>
    <s v="theater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n v="18"/>
    <n v="36.590000000000003"/>
    <s v="theater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n v="9"/>
    <n v="80.709999999999994"/>
    <s v="theater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n v="0"/>
    <n v="1"/>
    <s v="theater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n v="3"/>
    <n v="52.8"/>
    <s v="theater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n v="0"/>
    <n v="20"/>
    <s v="theater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n v="0"/>
    <n v="1"/>
    <s v="theater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n v="37"/>
    <n v="46.93"/>
    <s v="theater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n v="14"/>
    <n v="78.08"/>
    <s v="theater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n v="0"/>
    <n v="1"/>
    <s v="theater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n v="0"/>
    <n v="1"/>
    <s v="theater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n v="61"/>
    <n v="203.67"/>
    <s v="theater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n v="8"/>
    <n v="20.71"/>
    <s v="theater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n v="22"/>
    <n v="48.56"/>
    <s v="theater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n v="27"/>
    <n v="68.099999999999994"/>
    <s v="theater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n v="9"/>
    <n v="8.5"/>
    <s v="theater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n v="27"/>
    <n v="51.62"/>
    <s v="theater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n v="129"/>
    <n v="43"/>
    <s v="theater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n v="100"/>
    <n v="83.33"/>
    <s v="theater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n v="100"/>
    <n v="30"/>
    <s v="theater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n v="103"/>
    <n v="175.51"/>
    <s v="theater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n v="102"/>
    <n v="231.66"/>
    <s v="theater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n v="125"/>
    <n v="75"/>
    <s v="theater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n v="131"/>
    <n v="112.14"/>
    <s v="theater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n v="100"/>
    <n v="41.67"/>
    <s v="theater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n v="102"/>
    <n v="255.17"/>
    <s v="theater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n v="101"/>
    <n v="162.77000000000001"/>
    <s v="theater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n v="106"/>
    <n v="88.33"/>
    <s v="theater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n v="105"/>
    <n v="85.74"/>
    <s v="theater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n v="103"/>
    <n v="47.57"/>
    <s v="theater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n v="108"/>
    <n v="72.97"/>
    <s v="theater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n v="101"/>
    <n v="90.54"/>
    <s v="theater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n v="128"/>
    <n v="37.65"/>
    <s v="theater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n v="133"/>
    <n v="36.36"/>
    <s v="theater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n v="101"/>
    <n v="126.72"/>
    <s v="theater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n v="103"/>
    <n v="329.2"/>
    <s v="theater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n v="107"/>
    <n v="81.239999999999995"/>
    <s v="theater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n v="0"/>
    <n v="1"/>
    <s v="theater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n v="20"/>
    <n v="202.23"/>
    <s v="theater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n v="0"/>
    <e v="#DIV/0!"/>
    <s v="theater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n v="1"/>
    <n v="100"/>
    <s v="theater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n v="0"/>
    <e v="#DIV/0!"/>
    <s v="theater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n v="0"/>
    <n v="1"/>
    <s v="theater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n v="4"/>
    <n v="82.46"/>
    <s v="theater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n v="0"/>
    <n v="2.67"/>
    <s v="theater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n v="3"/>
    <n v="12.5"/>
    <s v="theater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n v="0"/>
    <e v="#DIV/0!"/>
    <s v="theater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n v="2"/>
    <n v="18.899999999999999"/>
    <s v="theater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n v="8"/>
    <n v="200.63"/>
    <s v="theater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n v="0"/>
    <n v="201.67"/>
    <s v="theater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n v="0"/>
    <e v="#DIV/0!"/>
    <s v="theater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n v="60"/>
    <n v="65"/>
    <s v="theater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n v="17"/>
    <n v="66.099999999999994"/>
    <s v="theater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n v="2"/>
    <n v="93.33"/>
    <s v="theater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n v="0"/>
    <e v="#DIV/0!"/>
    <s v="theater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n v="0"/>
    <e v="#DIV/0!"/>
    <s v="theater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n v="0"/>
    <e v="#DIV/0!"/>
    <s v="theater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n v="110"/>
    <n v="50.75"/>
    <s v="theater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n v="122"/>
    <n v="60.9"/>
    <s v="theater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n v="107"/>
    <n v="109.03"/>
    <s v="theater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n v="101"/>
    <n v="25.69"/>
    <s v="theater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n v="109"/>
    <n v="41.92"/>
    <s v="theater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n v="114"/>
    <n v="88.77"/>
    <s v="theater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n v="114"/>
    <n v="80.23"/>
    <s v="theater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n v="106"/>
    <n v="78.94"/>
    <s v="theater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n v="163"/>
    <n v="95.59"/>
    <s v="theater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n v="106"/>
    <n v="69.89"/>
    <s v="theater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n v="100"/>
    <n v="74.53"/>
    <s v="theater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n v="105"/>
    <n v="123.94"/>
    <s v="theater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n v="175"/>
    <n v="264.85000000000002"/>
    <s v="theater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n v="102"/>
    <n v="58.62"/>
    <s v="theater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n v="100"/>
    <n v="70.88"/>
    <s v="theater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n v="171"/>
    <n v="8.57"/>
    <s v="theater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n v="114"/>
    <n v="113.57"/>
    <s v="theater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n v="129"/>
    <n v="60.69"/>
    <s v="theater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n v="101"/>
    <n v="110.22"/>
    <s v="theater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n v="109"/>
    <n v="136.46"/>
    <s v="theater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n v="129"/>
    <n v="53.16"/>
    <s v="theater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n v="102"/>
    <n v="86.49"/>
    <s v="theater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n v="147"/>
    <n v="155.24"/>
    <s v="theater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n v="100"/>
    <n v="115.08"/>
    <s v="theater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n v="122"/>
    <n v="109.59"/>
    <s v="theater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n v="106"/>
    <n v="45.21"/>
    <s v="theater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n v="110"/>
    <n v="104.15"/>
    <s v="theater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n v="100"/>
    <n v="35.71"/>
    <s v="theater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n v="177"/>
    <n v="97"/>
    <s v="theater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n v="100"/>
    <n v="370.37"/>
    <s v="theater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n v="103"/>
    <n v="94.41"/>
    <s v="theater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n v="105"/>
    <n v="48.98"/>
    <s v="theater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n v="100"/>
    <n v="45.59"/>
    <s v="theater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n v="458"/>
    <n v="23.28"/>
    <s v="theater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n v="105"/>
    <n v="63.23"/>
    <s v="theater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n v="172"/>
    <n v="153.52000000000001"/>
    <s v="theater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n v="104"/>
    <n v="90.2"/>
    <s v="theater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n v="103"/>
    <n v="118.97"/>
    <s v="theater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n v="119"/>
    <n v="80.25"/>
    <s v="theater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n v="100"/>
    <n v="62.5"/>
    <s v="theater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n v="319"/>
    <n v="131.38"/>
    <s v="theater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n v="109"/>
    <n v="73.03"/>
    <s v="theater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n v="101"/>
    <n v="178.53"/>
    <s v="theater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n v="113"/>
    <n v="162.91"/>
    <s v="theater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n v="120"/>
    <n v="108.24"/>
    <s v="theater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n v="108"/>
    <n v="88.87"/>
    <s v="theater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n v="180"/>
    <n v="54"/>
    <s v="theater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n v="101"/>
    <n v="116.73"/>
    <s v="theater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n v="120"/>
    <n v="233.9"/>
    <s v="theater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n v="158"/>
    <n v="158"/>
    <s v="theater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n v="124"/>
    <n v="14.84"/>
    <s v="theater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n v="117"/>
    <n v="85.18"/>
    <s v="theater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n v="157"/>
    <n v="146.69"/>
    <s v="theater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n v="113"/>
    <n v="50.76"/>
    <s v="theater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n v="103"/>
    <n v="87.7"/>
    <s v="theater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n v="103"/>
    <n v="242.28"/>
    <s v="theater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n v="106"/>
    <n v="146.44999999999999"/>
    <s v="theater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n v="101"/>
    <n v="103.17"/>
    <s v="theater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n v="121"/>
    <n v="80.459999999999994"/>
    <s v="theater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n v="101"/>
    <n v="234.67"/>
    <s v="theater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n v="116"/>
    <n v="50.69"/>
    <s v="theater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n v="101"/>
    <n v="162.71"/>
    <s v="theater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n v="103"/>
    <n v="120.17"/>
    <s v="theater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n v="246"/>
    <n v="67.7"/>
    <s v="theater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n v="302"/>
    <n v="52.1"/>
    <s v="theater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n v="143"/>
    <n v="51.6"/>
    <s v="theater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n v="131"/>
    <n v="164.3"/>
    <s v="theater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n v="168"/>
    <n v="84.86"/>
    <s v="theater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n v="110"/>
    <n v="94.55"/>
    <s v="theater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n v="107"/>
    <n v="45.54"/>
    <s v="theater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n v="100"/>
    <n v="51.72"/>
    <s v="theater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n v="127"/>
    <n v="50.88"/>
    <s v="theater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n v="147"/>
    <n v="191.13"/>
    <s v="theater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n v="113"/>
    <n v="89.31"/>
    <s v="theater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n v="109"/>
    <n v="88.59"/>
    <s v="theater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n v="127"/>
    <n v="96.3"/>
    <s v="theater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n v="213"/>
    <n v="33.31"/>
    <s v="theater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n v="101"/>
    <n v="37.22"/>
    <s v="theater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n v="109"/>
    <n v="92.13"/>
    <s v="theater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n v="108"/>
    <n v="76.790000000000006"/>
    <s v="theater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n v="110"/>
    <n v="96.53"/>
    <s v="theater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n v="128"/>
    <n v="51.89"/>
    <s v="theater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n v="110"/>
    <n v="128.91"/>
    <s v="theater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n v="109"/>
    <n v="84.11"/>
    <s v="theater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n v="133"/>
    <n v="82.94"/>
    <s v="theater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n v="191"/>
    <n v="259.95"/>
    <s v="theater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n v="149"/>
    <n v="37.25"/>
    <s v="theater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n v="166"/>
    <n v="177.02"/>
    <s v="theater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n v="107"/>
    <n v="74.069999999999993"/>
    <s v="theater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n v="106"/>
    <n v="70.67"/>
    <s v="theater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n v="24"/>
    <n v="23.63"/>
    <s v="theater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n v="0"/>
    <n v="37.5"/>
    <s v="theater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n v="0"/>
    <n v="13.33"/>
    <s v="theater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n v="0"/>
    <e v="#DIV/0!"/>
    <s v="theater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n v="0"/>
    <n v="1"/>
    <s v="theater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n v="0"/>
    <e v="#DIV/0!"/>
    <s v="theater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n v="0"/>
    <e v="#DIV/0!"/>
    <s v="theater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n v="0"/>
    <n v="1"/>
    <s v="theater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n v="3"/>
    <n v="41"/>
    <s v="theater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n v="0"/>
    <n v="55.83"/>
    <s v="theater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n v="0"/>
    <e v="#DIV/0!"/>
    <s v="theater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n v="67"/>
    <n v="99.76"/>
    <s v="theater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n v="20"/>
    <n v="25.52"/>
    <s v="theater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n v="11"/>
    <n v="117.65"/>
    <s v="theater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n v="0"/>
    <n v="5"/>
    <s v="theater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n v="12"/>
    <n v="2796.67"/>
    <s v="theater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n v="3"/>
    <n v="200"/>
    <s v="theater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n v="0"/>
    <n v="87.5"/>
    <s v="theater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n v="14"/>
    <n v="20.14"/>
    <s v="theater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n v="3"/>
    <n v="20.88"/>
    <s v="theater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n v="60"/>
    <n v="61.31"/>
    <s v="theater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n v="0"/>
    <n v="1"/>
    <s v="theater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n v="0"/>
    <n v="92.14"/>
    <s v="theater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n v="0"/>
    <n v="7.33"/>
    <s v="theater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n v="9"/>
    <n v="64.8"/>
    <s v="theater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n v="15"/>
    <n v="30.12"/>
    <s v="theater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n v="0"/>
    <n v="52.5"/>
    <s v="theater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n v="0"/>
    <n v="23.67"/>
    <s v="theater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n v="1"/>
    <n v="415.78"/>
    <s v="theater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n v="0"/>
    <n v="53.71"/>
    <s v="theater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n v="0"/>
    <n v="420.6"/>
    <s v="theater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n v="0"/>
    <e v="#DIV/0!"/>
    <s v="theater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n v="0"/>
    <n v="18.670000000000002"/>
    <s v="theater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n v="12"/>
    <n v="78.33"/>
    <s v="theater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n v="2"/>
    <n v="67.78"/>
    <s v="theater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n v="0"/>
    <n v="16.670000000000002"/>
    <s v="theater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n v="1"/>
    <n v="62.5"/>
    <s v="theater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n v="0"/>
    <n v="42"/>
    <s v="theater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n v="23"/>
    <n v="130.09"/>
    <s v="theater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n v="5"/>
    <n v="1270.22"/>
    <s v="theater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n v="16"/>
    <n v="88.44"/>
    <s v="theater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n v="1"/>
    <n v="56.34"/>
    <s v="theater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n v="23"/>
    <n v="53.53"/>
    <s v="theater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n v="0"/>
    <n v="25"/>
    <s v="theater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n v="0"/>
    <n v="50"/>
    <s v="theater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n v="4"/>
    <n v="56.79"/>
    <s v="theater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n v="17"/>
    <n v="40.83"/>
    <s v="theater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n v="4"/>
    <n v="65.11"/>
    <s v="theater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n v="14"/>
    <n v="55.6"/>
    <s v="theater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n v="15"/>
    <n v="140.54"/>
    <s v="theater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n v="12"/>
    <n v="25"/>
    <s v="theater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n v="39"/>
    <n v="69.53"/>
    <s v="theater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n v="0"/>
    <n v="5.5"/>
    <s v="theater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n v="30"/>
    <n v="237"/>
    <s v="theater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n v="42"/>
    <n v="79.87"/>
    <s v="theater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n v="4"/>
    <n v="10.25"/>
    <s v="theater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n v="20"/>
    <n v="272.58999999999997"/>
    <s v="theater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n v="0"/>
    <n v="13"/>
    <s v="theater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n v="25"/>
    <n v="58.18"/>
    <s v="theater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n v="0"/>
    <n v="10"/>
    <s v="theater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n v="27"/>
    <n v="70.11"/>
    <s v="theater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n v="5"/>
    <n v="57.89"/>
    <s v="theater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n v="4"/>
    <n v="125.27"/>
    <s v="theater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n v="0"/>
    <e v="#DIV/0!"/>
    <s v="theater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n v="3"/>
    <n v="300"/>
    <s v="theater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n v="57"/>
    <n v="43"/>
    <s v="theater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n v="0"/>
    <n v="1"/>
    <s v="theater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n v="0"/>
    <n v="775"/>
    <s v="theater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n v="0"/>
    <n v="5"/>
    <s v="theater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n v="0"/>
    <n v="12.8"/>
    <s v="theater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n v="1"/>
    <n v="10"/>
    <s v="theater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n v="58"/>
    <n v="58"/>
    <s v="theater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n v="68"/>
    <n v="244.8"/>
    <s v="theater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n v="0"/>
    <n v="6.5"/>
    <s v="theater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38"/>
    <n v="0"/>
    <e v="#DIV/0!"/>
    <s v="theater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n v="4"/>
    <n v="61.18"/>
    <s v="theater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n v="0"/>
    <e v="#DIV/0!"/>
    <s v="theater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n v="109"/>
    <n v="139.24"/>
    <s v="theater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n v="1"/>
    <n v="10"/>
    <s v="theater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n v="4"/>
    <n v="93.75"/>
    <s v="theater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n v="16"/>
    <n v="53.75"/>
    <s v="theater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n v="0"/>
    <n v="10"/>
    <s v="theater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n v="108"/>
    <n v="33.75"/>
    <s v="theater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n v="23"/>
    <n v="18.75"/>
    <s v="theater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n v="21"/>
    <n v="23.14"/>
    <s v="theater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n v="128"/>
    <n v="29.05"/>
    <s v="theater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n v="3"/>
    <n v="50"/>
    <s v="theater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n v="0"/>
    <e v="#DIV/0!"/>
    <s v="theater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n v="5"/>
    <n v="450"/>
    <s v="theater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n v="1"/>
    <n v="24"/>
    <s v="theater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n v="52"/>
    <n v="32.25"/>
    <s v="theater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n v="2"/>
    <n v="15"/>
    <s v="theater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n v="0"/>
    <e v="#DIV/0!"/>
    <s v="theater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n v="75"/>
    <n v="251.33"/>
    <s v="theater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n v="0"/>
    <e v="#DIV/0!"/>
    <s v="theater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n v="11"/>
    <n v="437.5"/>
    <s v="theater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n v="118"/>
    <n v="110.35"/>
    <s v="theater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n v="131"/>
    <n v="41.42"/>
    <s v="theater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n v="104"/>
    <n v="52"/>
    <s v="theater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n v="101"/>
    <n v="33.99"/>
    <s v="theater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n v="100"/>
    <n v="103.35"/>
    <s v="theater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n v="106"/>
    <n v="34.79"/>
    <s v="theater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n v="336"/>
    <n v="41.77"/>
    <s v="theater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n v="113"/>
    <n v="64.27"/>
    <s v="theater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n v="189"/>
    <n v="31.21"/>
    <s v="theater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n v="102"/>
    <n v="62.92"/>
    <s v="theater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n v="101"/>
    <n v="98.54"/>
    <s v="theater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n v="114"/>
    <n v="82.61"/>
    <s v="theater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n v="133"/>
    <n v="38.5"/>
    <s v="theater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n v="102"/>
    <n v="80.16"/>
    <s v="theater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n v="105"/>
    <n v="28.41"/>
    <s v="theater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n v="127"/>
    <n v="80.73"/>
    <s v="theater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n v="111"/>
    <n v="200.69"/>
    <s v="theater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n v="107"/>
    <n v="37.590000000000003"/>
    <s v="theater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n v="163"/>
    <n v="58.1"/>
    <s v="theater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n v="160"/>
    <n v="60.3"/>
    <s v="theater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n v="116"/>
    <n v="63.36"/>
    <s v="theater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n v="124"/>
    <n v="50.9"/>
    <s v="theater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n v="103"/>
    <n v="100.5"/>
    <s v="theater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n v="112"/>
    <n v="31.62"/>
    <s v="theater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n v="109"/>
    <n v="65.099999999999994"/>
    <s v="theater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n v="115"/>
    <n v="79.31"/>
    <s v="theater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n v="103"/>
    <n v="139.19"/>
    <s v="theater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n v="101"/>
    <n v="131.91"/>
    <s v="theater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n v="110"/>
    <n v="91.3"/>
    <s v="theater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n v="115"/>
    <n v="39.67"/>
    <s v="theater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n v="117"/>
    <n v="57.55"/>
    <s v="theater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n v="172"/>
    <n v="33.03"/>
    <s v="theater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n v="114"/>
    <n v="77.34"/>
    <s v="theater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n v="120"/>
    <n v="31.93"/>
    <s v="theater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n v="109"/>
    <n v="36.33"/>
    <s v="theater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n v="101"/>
    <n v="46.77"/>
    <s v="theater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n v="109"/>
    <n v="40.07"/>
    <s v="theater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n v="107"/>
    <n v="100.22"/>
    <s v="theater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n v="100"/>
    <n v="41.67"/>
    <s v="theater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n v="102"/>
    <n v="46.71"/>
    <s v="theater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n v="116"/>
    <n v="71.489999999999995"/>
    <s v="theater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n v="65"/>
    <n v="14.44"/>
    <s v="theater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n v="12"/>
    <n v="356.84"/>
    <s v="theater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n v="0"/>
    <e v="#DIV/0!"/>
    <s v="theater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n v="4"/>
    <n v="37.75"/>
    <s v="theater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n v="1"/>
    <n v="12.75"/>
    <s v="theater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n v="12"/>
    <n v="24.46"/>
    <s v="theater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n v="0"/>
    <e v="#DIV/0!"/>
    <s v="theater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n v="59"/>
    <n v="53.08"/>
    <s v="theater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n v="0"/>
    <n v="300"/>
    <s v="theater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n v="11"/>
    <n v="286.25"/>
    <s v="theater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n v="0"/>
    <n v="36.67"/>
    <s v="theater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n v="52"/>
    <n v="49.21"/>
    <s v="theater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n v="0"/>
    <n v="1"/>
    <s v="theater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n v="1"/>
    <n v="12.5"/>
    <s v="theater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n v="55"/>
    <n v="109.04"/>
    <s v="theater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n v="25"/>
    <n v="41.67"/>
    <s v="theater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n v="0"/>
    <e v="#DIV/0!"/>
    <s v="theater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n v="3"/>
    <n v="22.75"/>
    <s v="theater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n v="0"/>
    <e v="#DIV/0!"/>
    <s v="theater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n v="46"/>
    <n v="70.83"/>
    <s v="theater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n v="104"/>
    <n v="63.11"/>
    <s v="theater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n v="119"/>
    <n v="50.16"/>
    <s v="theater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n v="126"/>
    <n v="62.88"/>
    <s v="theater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n v="120"/>
    <n v="85.53"/>
    <s v="theater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n v="126"/>
    <n v="53.72"/>
    <s v="theater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n v="100"/>
    <n v="127.81"/>
    <s v="theater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n v="102"/>
    <n v="106.57"/>
    <s v="theater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n v="100"/>
    <n v="262.11"/>
    <s v="theater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n v="100"/>
    <n v="57.17"/>
    <s v="theater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n v="116"/>
    <n v="50.2"/>
    <s v="theater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n v="102"/>
    <n v="66.59"/>
    <s v="theater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n v="100"/>
    <n v="168.25"/>
    <s v="theater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n v="101"/>
    <n v="256.37"/>
    <s v="theater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n v="103"/>
    <n v="36.61"/>
    <s v="theater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n v="125"/>
    <n v="37.14"/>
    <s v="theater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n v="110"/>
    <n v="45.88"/>
    <s v="theater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n v="102"/>
    <n v="141.71"/>
    <s v="theater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n v="102"/>
    <n v="52.49"/>
    <s v="theater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n v="104"/>
    <n v="59.52"/>
    <s v="theater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n v="125"/>
    <n v="50"/>
    <s v="theater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n v="102"/>
    <n v="193.62"/>
    <s v="theater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n v="108"/>
    <n v="106.8"/>
    <s v="theater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n v="110"/>
    <n v="77.22"/>
    <s v="theater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n v="161"/>
    <n v="57.5"/>
    <s v="theater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n v="131"/>
    <n v="50.46"/>
    <s v="theater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n v="119"/>
    <n v="97.38"/>
    <s v="theater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n v="100"/>
    <n v="34.92"/>
    <s v="theater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n v="103"/>
    <n v="85.53"/>
    <s v="theater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n v="101"/>
    <n v="182.91"/>
    <s v="theater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n v="101"/>
    <n v="131.13999999999999"/>
    <s v="theater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n v="112"/>
    <n v="39.81"/>
    <s v="theater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n v="106"/>
    <n v="59.7"/>
    <s v="theater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n v="101"/>
    <n v="88.74"/>
    <s v="theater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n v="115"/>
    <n v="58.69"/>
    <s v="theater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n v="127"/>
    <n v="69.569999999999993"/>
    <s v="theater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n v="103"/>
    <n v="115.87"/>
    <s v="theater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n v="103"/>
    <n v="23.87"/>
    <s v="theater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n v="104"/>
    <n v="81.13"/>
    <s v="theater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n v="111"/>
    <n v="57.63"/>
    <s v="theater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n v="106"/>
    <n v="46.43"/>
    <s v="theater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n v="101"/>
    <n v="60.48"/>
    <s v="theater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n v="105"/>
    <n v="65.58"/>
    <s v="theater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n v="102"/>
    <n v="119.19"/>
    <s v="theater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n v="111"/>
    <n v="83.05"/>
    <s v="theater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n v="128"/>
    <n v="57.52"/>
    <s v="theater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n v="102"/>
    <n v="177.09"/>
    <s v="theater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n v="101"/>
    <n v="70.77"/>
    <s v="theater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n v="175"/>
    <n v="29.17"/>
    <s v="theater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n v="128"/>
    <n v="72.760000000000005"/>
    <s v="theater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n v="106"/>
    <n v="51.85"/>
    <s v="theater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n v="105"/>
    <n v="98.2"/>
    <s v="theater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n v="106"/>
    <n v="251.74"/>
    <s v="theater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n v="109"/>
    <n v="74.819999999999993"/>
    <s v="theater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n v="100"/>
    <n v="67.650000000000006"/>
    <s v="theater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n v="103"/>
    <n v="93.81"/>
    <s v="theater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n v="112"/>
    <n v="41.24"/>
    <s v="theater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n v="103"/>
    <n v="52.55"/>
    <s v="theater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n v="164"/>
    <n v="70.290000000000006"/>
    <s v="theater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n v="131"/>
    <n v="48.33"/>
    <s v="theater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n v="102"/>
    <n v="53.18"/>
    <s v="theater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n v="128"/>
    <n v="60.95"/>
    <s v="theater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n v="102"/>
    <n v="116"/>
    <s v="theater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n v="102"/>
    <n v="61"/>
    <s v="theater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n v="130"/>
    <n v="38.24"/>
    <s v="theater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n v="154"/>
    <n v="106.5"/>
    <s v="theater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n v="107"/>
    <n v="204.57"/>
    <s v="theater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n v="101"/>
    <n v="54.91"/>
    <s v="theater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n v="100"/>
    <n v="150.41999999999999"/>
    <s v="theater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n v="117"/>
    <n v="52.58"/>
    <s v="theater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n v="109"/>
    <n v="54.3"/>
    <s v="theater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n v="103"/>
    <n v="76.03"/>
    <s v="theater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n v="114"/>
    <n v="105.21"/>
    <s v="theater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n v="103"/>
    <n v="68.67"/>
    <s v="theater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n v="122"/>
    <n v="129.36000000000001"/>
    <s v="theater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n v="103"/>
    <n v="134.26"/>
    <s v="theater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n v="105"/>
    <n v="17.829999999999998"/>
    <s v="theater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n v="102"/>
    <n v="203.2"/>
    <s v="theater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n v="112"/>
    <n v="69.19"/>
    <s v="theater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n v="102"/>
    <n v="125.12"/>
    <s v="theater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n v="100"/>
    <n v="73.53"/>
    <s v="theater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n v="100"/>
    <n v="48.44"/>
    <s v="theater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n v="133"/>
    <n v="26.61"/>
    <s v="theater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n v="121"/>
    <n v="33.67"/>
    <s v="theater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n v="114"/>
    <n v="40.71"/>
    <s v="theater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n v="286"/>
    <n v="19.27"/>
    <s v="theater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n v="170"/>
    <n v="84.29"/>
    <s v="theater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n v="118"/>
    <n v="29.58"/>
    <s v="theater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n v="103"/>
    <n v="26.67"/>
    <s v="theater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n v="144"/>
    <n v="45.98"/>
    <s v="theater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n v="100"/>
    <n v="125.09"/>
    <s v="theater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n v="102"/>
    <n v="141.29"/>
    <s v="theater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n v="116"/>
    <n v="55.33"/>
    <s v="theater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n v="136"/>
    <n v="46.42"/>
    <s v="theater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n v="133"/>
    <n v="57.2"/>
    <s v="theater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n v="103"/>
    <n v="173.7"/>
    <s v="theater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n v="116"/>
    <n v="59.6"/>
    <s v="theater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n v="105"/>
    <n v="89.59"/>
    <s v="theater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n v="102"/>
    <n v="204.05"/>
    <s v="theater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n v="175"/>
    <n v="48.7"/>
    <s v="theater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n v="107"/>
    <n v="53.34"/>
    <s v="theater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n v="122"/>
    <n v="75.09"/>
    <s v="theater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n v="159"/>
    <n v="18"/>
    <s v="theater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n v="100"/>
    <n v="209.84"/>
    <s v="theater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n v="110"/>
    <n v="61.02"/>
    <s v="theater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n v="100"/>
    <n v="61"/>
    <s v="theater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n v="116"/>
    <n v="80.03"/>
    <s v="theater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n v="211"/>
    <n v="29.07"/>
    <s v="theater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n v="110"/>
    <n v="49.44"/>
    <s v="theater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n v="100"/>
    <n v="93.98"/>
    <s v="theater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n v="106"/>
    <n v="61.94"/>
    <s v="theater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n v="126"/>
    <n v="78.5"/>
    <s v="theater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n v="108"/>
    <n v="33.75"/>
    <s v="theater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n v="101"/>
    <n v="66.45"/>
    <s v="theater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n v="107"/>
    <n v="35.799999999999997"/>
    <s v="theater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n v="102"/>
    <n v="145.65"/>
    <s v="theater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n v="126"/>
    <n v="25.69"/>
    <s v="theater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n v="102"/>
    <n v="152.5"/>
    <s v="theater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n v="113"/>
    <n v="30"/>
    <s v="theater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n v="101"/>
    <n v="142.28"/>
    <s v="theater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n v="101"/>
    <n v="24.55"/>
    <s v="theater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n v="146"/>
    <n v="292.77999999999997"/>
    <s v="theater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n v="117"/>
    <n v="44.92"/>
    <s v="theater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n v="106"/>
    <n v="23.1"/>
    <s v="theater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n v="105"/>
    <n v="80.400000000000006"/>
    <s v="theater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n v="100"/>
    <n v="72.290000000000006"/>
    <s v="theater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n v="105"/>
    <n v="32.97"/>
    <s v="theater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n v="139"/>
    <n v="116.65"/>
    <s v="theater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n v="100"/>
    <n v="79.62"/>
    <s v="theater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n v="100"/>
    <n v="27.78"/>
    <s v="theater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n v="110"/>
    <n v="81.03"/>
    <s v="theater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n v="102"/>
    <n v="136.85"/>
    <s v="theater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n v="104"/>
    <n v="177.62"/>
    <s v="theater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n v="138"/>
    <n v="109.08"/>
    <s v="theater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n v="100"/>
    <n v="119.64"/>
    <s v="theater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n v="102"/>
    <n v="78.209999999999994"/>
    <s v="theater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n v="171"/>
    <n v="52.17"/>
    <s v="theater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n v="101"/>
    <n v="114.13"/>
    <s v="theater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n v="130"/>
    <n v="50"/>
    <s v="theater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n v="110"/>
    <n v="91.67"/>
    <s v="theater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n v="119"/>
    <n v="108.59"/>
    <s v="theater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n v="100"/>
    <n v="69.819999999999993"/>
    <s v="theater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n v="153"/>
    <n v="109.57"/>
    <s v="theater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n v="104"/>
    <n v="71.67"/>
    <s v="theater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n v="101"/>
    <n v="93.61"/>
    <s v="theater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n v="108"/>
    <n v="76.8"/>
    <s v="theater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n v="315"/>
    <n v="35.799999999999997"/>
    <s v="theater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n v="102"/>
    <n v="55.6"/>
    <s v="theater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n v="126"/>
    <n v="147.33000000000001"/>
    <s v="theater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n v="101"/>
    <n v="56.33"/>
    <s v="theater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n v="101"/>
    <n v="96.19"/>
    <s v="theater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n v="103"/>
    <n v="63.57"/>
    <s v="theater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n v="106"/>
    <n v="184.78"/>
    <s v="theater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n v="101"/>
    <n v="126.72"/>
    <s v="theater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n v="113"/>
    <n v="83.43"/>
    <s v="theater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n v="218"/>
    <n v="54.5"/>
    <s v="theater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n v="101"/>
    <n v="302.31"/>
    <s v="theater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n v="106"/>
    <n v="44.14"/>
    <s v="theater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n v="104"/>
    <n v="866.67"/>
    <s v="theater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n v="221"/>
    <n v="61.39"/>
    <s v="theater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n v="119"/>
    <n v="29.67"/>
    <s v="theater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n v="105"/>
    <n v="45.48"/>
    <s v="theater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n v="104"/>
    <n v="96.2"/>
    <s v="theater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n v="118"/>
    <n v="67.92"/>
    <s v="theater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n v="139"/>
    <n v="30.78"/>
    <s v="theater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n v="104"/>
    <n v="38.33"/>
    <s v="theater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n v="100"/>
    <n v="66.83"/>
    <s v="theater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n v="107"/>
    <n v="71.73"/>
    <s v="theater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n v="100"/>
    <n v="176.47"/>
    <s v="theater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n v="100"/>
    <n v="421.11"/>
    <s v="theater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n v="101"/>
    <n v="104.99"/>
    <s v="theater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n v="108"/>
    <n v="28.19"/>
    <s v="theater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n v="104"/>
    <n v="54.55"/>
    <s v="theater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n v="104"/>
    <n v="111.89"/>
    <s v="theater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n v="102"/>
    <n v="85.21"/>
    <s v="theater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n v="101"/>
    <n v="76.650000000000006"/>
    <s v="theater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n v="112"/>
    <n v="65.17"/>
    <s v="theater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n v="100"/>
    <n v="93.76"/>
    <s v="theater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n v="100"/>
    <n v="133.33000000000001"/>
    <s v="theater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n v="105"/>
    <n v="51.22"/>
    <s v="theater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n v="117"/>
    <n v="100.17"/>
    <s v="theater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n v="104"/>
    <n v="34.6"/>
    <s v="theater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n v="115"/>
    <n v="184.68"/>
    <s v="theater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n v="102"/>
    <n v="69.819999999999993"/>
    <s v="theater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n v="223"/>
    <n v="61.94"/>
    <s v="theater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n v="100"/>
    <n v="41.67"/>
    <s v="theater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n v="106"/>
    <n v="36.07"/>
    <s v="theater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n v="142"/>
    <n v="29"/>
    <s v="theater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n v="184"/>
    <n v="24.21"/>
    <s v="theater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n v="104"/>
    <n v="55.89"/>
    <s v="theater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n v="112"/>
    <n v="11.67"/>
    <s v="theater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n v="111"/>
    <n v="68.349999999999994"/>
    <s v="theater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n v="104"/>
    <n v="27.07"/>
    <s v="theater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n v="100"/>
    <n v="118.13"/>
    <s v="theater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n v="102"/>
    <n v="44.76"/>
    <s v="theater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n v="110"/>
    <n v="99.79"/>
    <s v="theater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n v="100"/>
    <n v="117.65"/>
    <s v="theater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n v="122"/>
    <n v="203.33"/>
    <s v="theater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n v="138"/>
    <n v="28.32"/>
    <s v="theater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n v="100"/>
    <n v="110.23"/>
    <s v="theater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n v="107"/>
    <n v="31.97"/>
    <s v="theater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n v="211"/>
    <n v="58.61"/>
    <s v="theater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n v="124"/>
    <n v="29.43"/>
    <s v="theater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n v="109"/>
    <n v="81.38"/>
    <s v="theater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n v="104"/>
    <n v="199.17"/>
    <s v="theater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n v="100"/>
    <n v="115.38"/>
    <s v="theater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n v="130"/>
    <n v="46.43"/>
    <s v="theater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n v="104"/>
    <n v="70.569999999999993"/>
    <s v="theater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n v="100"/>
    <n v="22.22"/>
    <s v="theater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n v="120"/>
    <n v="159.47"/>
    <s v="theater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n v="100"/>
    <n v="37.78"/>
    <s v="theater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n v="101"/>
    <n v="72.05"/>
    <s v="theater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n v="107"/>
    <n v="63.7"/>
    <s v="theater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n v="138"/>
    <n v="28.41"/>
    <s v="theater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n v="101"/>
    <n v="103.21"/>
    <s v="theater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n v="109"/>
    <n v="71.150000000000006"/>
    <s v="theater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n v="140"/>
    <n v="35"/>
    <s v="theater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n v="104"/>
    <n v="81.78"/>
    <s v="theater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n v="103"/>
    <n v="297.02999999999997"/>
    <s v="theater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n v="108"/>
    <n v="46.61"/>
    <s v="theater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n v="100"/>
    <n v="51.72"/>
    <s v="theater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n v="103"/>
    <n v="40.29"/>
    <s v="theater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n v="130"/>
    <n v="16.25"/>
    <s v="theater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n v="109"/>
    <n v="30.15"/>
    <s v="theater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n v="100"/>
    <n v="95.24"/>
    <s v="theater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n v="110"/>
    <n v="52.21"/>
    <s v="theater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n v="100"/>
    <n v="134.15"/>
    <s v="theater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n v="106"/>
    <n v="62.83"/>
    <s v="theater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n v="112"/>
    <n v="58.95"/>
    <s v="theater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n v="106"/>
    <n v="143.11000000000001"/>
    <s v="theater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n v="101"/>
    <n v="84.17"/>
    <s v="theater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n v="104"/>
    <n v="186.07"/>
    <s v="theater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n v="135"/>
    <n v="89.79"/>
    <s v="theater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n v="105"/>
    <n v="64.16"/>
    <s v="theater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n v="103"/>
    <n v="59.65"/>
    <s v="theater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n v="100"/>
    <n v="31.25"/>
    <s v="theater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n v="186"/>
    <n v="41.22"/>
    <s v="theater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n v="289"/>
    <n v="43.35"/>
    <s v="theater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n v="100"/>
    <n v="64.52"/>
    <s v="theater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n v="108"/>
    <n v="43.28"/>
    <s v="theater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n v="108"/>
    <n v="77"/>
    <s v="theater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n v="110"/>
    <n v="51.22"/>
    <s v="theater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n v="171"/>
    <n v="68.25"/>
    <s v="theater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n v="152"/>
    <n v="19.489999999999998"/>
    <s v="theater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n v="101"/>
    <n v="41.13"/>
    <s v="theater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n v="153"/>
    <n v="41.41"/>
    <s v="theater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n v="128"/>
    <n v="27.5"/>
    <s v="theater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n v="101"/>
    <n v="33.57"/>
    <s v="theater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n v="101"/>
    <n v="145.87"/>
    <s v="theater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n v="191"/>
    <n v="358.69"/>
    <s v="theater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n v="140"/>
    <n v="50.98"/>
    <s v="theater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n v="124"/>
    <n v="45.04"/>
    <s v="theater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n v="126"/>
    <n v="17.53"/>
    <s v="theater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n v="190"/>
    <n v="50"/>
    <s v="theater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n v="139"/>
    <n v="57.92"/>
    <s v="theater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n v="202"/>
    <n v="29.71"/>
    <s v="theater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n v="103"/>
    <n v="90.68"/>
    <s v="theater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n v="102"/>
    <n v="55.01"/>
    <s v="theater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n v="103"/>
    <n v="57.22"/>
    <s v="theater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n v="127"/>
    <n v="72.95"/>
    <s v="theater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n v="101"/>
    <n v="64.47"/>
    <s v="theater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n v="122"/>
    <n v="716.35"/>
    <s v="theater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n v="113"/>
    <n v="50.4"/>
    <s v="theater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n v="150"/>
    <n v="41.67"/>
    <s v="theater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n v="215"/>
    <n v="35.770000000000003"/>
    <s v="theater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n v="102"/>
    <n v="88.74"/>
    <s v="theater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n v="100"/>
    <n v="148.47999999999999"/>
    <s v="theater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n v="101"/>
    <n v="51.79"/>
    <s v="theater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n v="113"/>
    <n v="20"/>
    <s v="theater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n v="104"/>
    <n v="52"/>
    <s v="theater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n v="115"/>
    <n v="53.23"/>
    <s v="theater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n v="113"/>
    <n v="39.6"/>
    <s v="theater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n v="128"/>
    <n v="34.25"/>
    <s v="theater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n v="143"/>
    <n v="164.62"/>
    <s v="theater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n v="119"/>
    <n v="125.05"/>
    <s v="theater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n v="138"/>
    <n v="51.88"/>
    <s v="theater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n v="160"/>
    <n v="40.29"/>
    <s v="theater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n v="114"/>
    <n v="64.91"/>
    <s v="theater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n v="101"/>
    <n v="55.33"/>
    <s v="theater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n v="155"/>
    <n v="83.14"/>
    <s v="theater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n v="128"/>
    <n v="38.71"/>
    <s v="theater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n v="121"/>
    <n v="125.38"/>
    <s v="theater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n v="113"/>
    <n v="78.260000000000005"/>
    <s v="theater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n v="128"/>
    <n v="47.22"/>
    <s v="theater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n v="158"/>
    <n v="79.099999999999994"/>
    <s v="theater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n v="105"/>
    <n v="114.29"/>
    <s v="theater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n v="100"/>
    <n v="51.72"/>
    <s v="theater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n v="100"/>
    <n v="30.77"/>
    <s v="theater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n v="107"/>
    <n v="74.209999999999994"/>
    <s v="theater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n v="124"/>
    <n v="47.85"/>
    <s v="theater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n v="109"/>
    <n v="34.409999999999997"/>
    <s v="theater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n v="102"/>
    <n v="40.24"/>
    <s v="theater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n v="106"/>
    <n v="60.29"/>
    <s v="theater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n v="106"/>
    <n v="25.31"/>
    <s v="theater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n v="101"/>
    <n v="35.950000000000003"/>
    <s v="theater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n v="105"/>
    <n v="136"/>
    <s v="theater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n v="108"/>
    <n v="70.760000000000005"/>
    <s v="theater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n v="100"/>
    <n v="125"/>
    <s v="theater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n v="104"/>
    <n v="66.510000000000005"/>
    <s v="theater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n v="102"/>
    <n v="105"/>
    <s v="theater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n v="104"/>
    <n v="145"/>
    <s v="theater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n v="180"/>
    <n v="12"/>
    <s v="theater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n v="106"/>
    <n v="96.67"/>
    <s v="theater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n v="101"/>
    <n v="60.33"/>
    <s v="theater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n v="101"/>
    <n v="79.89"/>
    <s v="theater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n v="100"/>
    <n v="58.82"/>
    <s v="theater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n v="118"/>
    <n v="75.34"/>
    <s v="theater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n v="110"/>
    <n v="55"/>
    <s v="theater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n v="103"/>
    <n v="66.959999999999994"/>
    <s v="theater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n v="100"/>
    <n v="227.27"/>
    <s v="theater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n v="100"/>
    <n v="307.69"/>
    <s v="theater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n v="110"/>
    <n v="50.02"/>
    <s v="theater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n v="101"/>
    <n v="72.39"/>
    <s v="theater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n v="101"/>
    <n v="95.95"/>
    <s v="theater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n v="169"/>
    <n v="45.62"/>
    <s v="theater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n v="100"/>
    <n v="41.03"/>
    <s v="theater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n v="114"/>
    <n v="56.83"/>
    <s v="theater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n v="102"/>
    <n v="137.24"/>
    <s v="theater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n v="106"/>
    <n v="75.709999999999994"/>
    <s v="theater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n v="102"/>
    <n v="99"/>
    <s v="theater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n v="117"/>
    <n v="81.569999999999993"/>
    <s v="theater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n v="101"/>
    <n v="45.11"/>
    <s v="theater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n v="132"/>
    <n v="36.67"/>
    <s v="theater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n v="100"/>
    <n v="125"/>
    <s v="theater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n v="128"/>
    <n v="49.23"/>
    <s v="theater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n v="119"/>
    <n v="42.3"/>
    <s v="theater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n v="126"/>
    <n v="78.88"/>
    <s v="theater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n v="156"/>
    <n v="38.28"/>
    <s v="theater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n v="103"/>
    <n v="44.85"/>
    <s v="theater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n v="153"/>
    <n v="13.53"/>
    <s v="theater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n v="180"/>
    <n v="43.5"/>
    <s v="theater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n v="128"/>
    <n v="30.95"/>
    <s v="theater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n v="120"/>
    <n v="55.23"/>
    <s v="theater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n v="123"/>
    <n v="46.13"/>
    <s v="theater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n v="105"/>
    <n v="39.380000000000003"/>
    <s v="theater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n v="102"/>
    <n v="66.150000000000006"/>
    <s v="theater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n v="105"/>
    <n v="54.14"/>
    <s v="theater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n v="100"/>
    <n v="104.17"/>
    <s v="theater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n v="100"/>
    <n v="31.38"/>
    <s v="theater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n v="102"/>
    <n v="59.21"/>
    <s v="theater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n v="114"/>
    <n v="119.18"/>
    <s v="theater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n v="102"/>
    <n v="164.62"/>
    <s v="theater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n v="102"/>
    <n v="24.29"/>
    <s v="theater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n v="105"/>
    <n v="40.94"/>
    <s v="theater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n v="102"/>
    <n v="61.1"/>
    <s v="theater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n v="100"/>
    <n v="38.65"/>
    <s v="theater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n v="106"/>
    <n v="56.2"/>
    <s v="theater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n v="113"/>
    <n v="107"/>
    <s v="theater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n v="100"/>
    <n v="171.43"/>
    <s v="theater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n v="100"/>
    <n v="110.5"/>
    <s v="theater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n v="100"/>
    <n v="179.28"/>
    <s v="theater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n v="144"/>
    <n v="22.91"/>
    <s v="theater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n v="104"/>
    <n v="43.13"/>
    <s v="theater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n v="108"/>
    <n v="46.89"/>
    <s v="theater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n v="102"/>
    <n v="47.41"/>
    <s v="theater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n v="149"/>
    <n v="15.13"/>
    <s v="theater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n v="105"/>
    <n v="21.1"/>
    <s v="theater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n v="101"/>
    <n v="59.12"/>
    <s v="theater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n v="131"/>
    <n v="97.92"/>
    <s v="theater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n v="105"/>
    <n v="55.13"/>
    <s v="theater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n v="109"/>
    <n v="26.54"/>
    <s v="theater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n v="111"/>
    <n v="58.42"/>
    <s v="theater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n v="100"/>
    <n v="122.54"/>
    <s v="theater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n v="114"/>
    <n v="87.96"/>
    <s v="theater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n v="122"/>
    <n v="73.239999999999995"/>
    <s v="theater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n v="100"/>
    <n v="55.56"/>
    <s v="theater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n v="103"/>
    <n v="39.54"/>
    <s v="theater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n v="106"/>
    <n v="136.78"/>
    <s v="theater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n v="101"/>
    <n v="99.34"/>
    <s v="theater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n v="100"/>
    <n v="20"/>
    <s v="theater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n v="130"/>
    <n v="28.89"/>
    <s v="theater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n v="100"/>
    <n v="40.549999999999997"/>
    <s v="theater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n v="100"/>
    <n v="35.71"/>
    <s v="theater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n v="114"/>
    <n v="37.96"/>
    <s v="theater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n v="100"/>
    <n v="33.33"/>
    <s v="theater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n v="287"/>
    <n v="58.57"/>
    <s v="theater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n v="109"/>
    <n v="135.63"/>
    <s v="theater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n v="116"/>
    <n v="30.94"/>
    <s v="theater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n v="119"/>
    <n v="176.09"/>
    <s v="theater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n v="109"/>
    <n v="151.97999999999999"/>
    <s v="theater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n v="127"/>
    <n v="22.61"/>
    <s v="theater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n v="101"/>
    <n v="18.27"/>
    <s v="theater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n v="128"/>
    <n v="82.26"/>
    <s v="theater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n v="100"/>
    <n v="68.53"/>
    <s v="theater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n v="175"/>
    <n v="68.06"/>
    <s v="theater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n v="127"/>
    <n v="72.709999999999994"/>
    <s v="theater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n v="111"/>
    <n v="77.19"/>
    <s v="theater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n v="126"/>
    <n v="55.97"/>
    <s v="theater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n v="119"/>
    <n v="49.69"/>
    <s v="theater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n v="108"/>
    <n v="79"/>
    <s v="theater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n v="103"/>
    <n v="77.73"/>
    <s v="theater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n v="110"/>
    <n v="40.78"/>
    <s v="theater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n v="202"/>
    <n v="59.41"/>
    <s v="theater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n v="130"/>
    <n v="3.25"/>
    <s v="theater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n v="104"/>
    <n v="39.380000000000003"/>
    <s v="theater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n v="100"/>
    <n v="81.67"/>
    <s v="theater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n v="171"/>
    <n v="44.91"/>
    <s v="theater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n v="113"/>
    <n v="49.06"/>
    <s v="theater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n v="184"/>
    <n v="30.67"/>
    <s v="theater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n v="130"/>
    <n v="61.06"/>
    <s v="theater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n v="105"/>
    <n v="29"/>
    <s v="theater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n v="100"/>
    <n v="29.63"/>
    <s v="theater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n v="153"/>
    <n v="143.1"/>
    <s v="theater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n v="162"/>
    <n v="52.35"/>
    <s v="theater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n v="136"/>
    <n v="66.67"/>
    <s v="theater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n v="144"/>
    <n v="126.67"/>
    <s v="theater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n v="100"/>
    <n v="62.5"/>
    <s v="theater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n v="101"/>
    <n v="35.49"/>
    <s v="theater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n v="107"/>
    <n v="37.08"/>
    <s v="theater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n v="125"/>
    <n v="69.33"/>
    <s v="theater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n v="119"/>
    <n v="17.25"/>
    <s v="theater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n v="101"/>
    <n v="36.07"/>
    <s v="theater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n v="113"/>
    <n v="66.47"/>
    <s v="theater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n v="105"/>
    <n v="56.07"/>
    <s v="theater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n v="110"/>
    <n v="47.03"/>
    <s v="theater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n v="100"/>
    <n v="47.67"/>
    <s v="theater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n v="120"/>
    <n v="88.24"/>
    <s v="theater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n v="105"/>
    <n v="80.72"/>
    <s v="theater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n v="103"/>
    <n v="39.49"/>
    <s v="theater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n v="102"/>
    <n v="84.85"/>
    <s v="theater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n v="100"/>
    <n v="68.97"/>
    <s v="theater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n v="0"/>
    <e v="#DIV/0!"/>
    <s v="theater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n v="0"/>
    <n v="1"/>
    <s v="theater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4"/>
    <s v="GB"/>
    <s v="GBP"/>
    <n v="1417295990"/>
    <n v="1414700390"/>
    <b v="0"/>
    <n v="1"/>
    <b v="0"/>
    <x v="40"/>
    <n v="0"/>
    <n v="1"/>
    <s v="theater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n v="51"/>
    <n v="147.88"/>
    <s v="theater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n v="20"/>
    <n v="100"/>
    <s v="theater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n v="35"/>
    <n v="56.84"/>
    <s v="theater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n v="4"/>
    <n v="176.94"/>
    <s v="theater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n v="36"/>
    <n v="127.6"/>
    <s v="theater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n v="0"/>
    <e v="#DIV/0!"/>
    <s v="theater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n v="31"/>
    <n v="66.14"/>
    <s v="theater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n v="7"/>
    <n v="108"/>
    <s v="theater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n v="0"/>
    <n v="1"/>
    <s v="theater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n v="6"/>
    <n v="18.329999999999998"/>
    <s v="theater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n v="0"/>
    <e v="#DIV/0!"/>
    <s v="theater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n v="2"/>
    <n v="7.5"/>
    <s v="theater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n v="0"/>
    <e v="#DIV/0!"/>
    <s v="theater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n v="16"/>
    <n v="68.42"/>
    <s v="theater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n v="0"/>
    <n v="1"/>
    <s v="theater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n v="5"/>
    <n v="60.13"/>
    <s v="theater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n v="6"/>
    <n v="15"/>
    <s v="theater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n v="100"/>
    <n v="550.04"/>
    <s v="theater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n v="104"/>
    <n v="97.5"/>
    <s v="theater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n v="100"/>
    <n v="29.41"/>
    <s v="theater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n v="104"/>
    <n v="57.78"/>
    <s v="theater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n v="251"/>
    <n v="44.24"/>
    <s v="theater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n v="101"/>
    <n v="60.91"/>
    <s v="theater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n v="174"/>
    <n v="68.84"/>
    <s v="theater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n v="116"/>
    <n v="73.58"/>
    <s v="theater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n v="106"/>
    <n v="115.02"/>
    <s v="theater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n v="111"/>
    <n v="110.75"/>
    <s v="theater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n v="101"/>
    <n v="75.5"/>
    <s v="theater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n v="102"/>
    <n v="235.46"/>
    <s v="theater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n v="100"/>
    <n v="11.36"/>
    <s v="theater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n v="111"/>
    <n v="92.5"/>
    <s v="theater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n v="101"/>
    <n v="202.85"/>
    <s v="theater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n v="104"/>
    <n v="26"/>
    <s v="theater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n v="109"/>
    <n v="46.05"/>
    <s v="theater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n v="115"/>
    <n v="51"/>
    <s v="theater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n v="100"/>
    <n v="31.58"/>
    <s v="theater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n v="103"/>
    <n v="53.36"/>
    <s v="theater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n v="104"/>
    <n v="36.96"/>
    <s v="theater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n v="138"/>
    <n v="81.290000000000006"/>
    <s v="theater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n v="110"/>
    <n v="20.079999999999998"/>
    <s v="theater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n v="101"/>
    <n v="88.25"/>
    <s v="theater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n v="102"/>
    <n v="53.44"/>
    <s v="theater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n v="114"/>
    <n v="39.869999999999997"/>
    <s v="theater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n v="100"/>
    <n v="145.16"/>
    <s v="theater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n v="140"/>
    <n v="23.33"/>
    <s v="theater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n v="129"/>
    <n v="64.38"/>
    <s v="theater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n v="103"/>
    <n v="62.05"/>
    <s v="theater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n v="103"/>
    <n v="66.13"/>
    <s v="theater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n v="110"/>
    <n v="73.400000000000006"/>
    <s v="theater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n v="113"/>
    <n v="99.5"/>
    <s v="theater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n v="112"/>
    <n v="62.17"/>
    <s v="theater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n v="139"/>
    <n v="62.33"/>
    <s v="theater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n v="111"/>
    <n v="58.79"/>
    <s v="theater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n v="139"/>
    <n v="45.35"/>
    <s v="theater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n v="106"/>
    <n v="41.94"/>
    <s v="theater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n v="101"/>
    <n v="59.17"/>
    <s v="theater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n v="100"/>
    <n v="200.49"/>
    <s v="theater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n v="109"/>
    <n v="83.97"/>
    <s v="theater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n v="118"/>
    <n v="57.26"/>
    <s v="theater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n v="120"/>
    <n v="58.06"/>
    <s v="theater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n v="128"/>
    <n v="186.8"/>
    <s v="theater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n v="126"/>
    <n v="74.12"/>
    <s v="theater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n v="129"/>
    <n v="30.71"/>
    <s v="theater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n v="107"/>
    <n v="62.67"/>
    <s v="theater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n v="100"/>
    <n v="121.36"/>
    <s v="theater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n v="155"/>
    <n v="39.74"/>
    <s v="theater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n v="108"/>
    <n v="72"/>
    <s v="theater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n v="111"/>
    <n v="40.630000000000003"/>
    <s v="theater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n v="101"/>
    <n v="63"/>
    <s v="theater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n v="121"/>
    <n v="33.67"/>
    <s v="theater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n v="100"/>
    <n v="38.590000000000003"/>
    <s v="theater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n v="109"/>
    <n v="155.94999999999999"/>
    <s v="theater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n v="123"/>
    <n v="43.2"/>
    <s v="theater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n v="136"/>
    <n v="15.15"/>
    <s v="theater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n v="103"/>
    <n v="83.57"/>
    <s v="theater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n v="121"/>
    <n v="140"/>
    <s v="theater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n v="186"/>
    <n v="80.87"/>
    <s v="theater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n v="300"/>
    <n v="53.85"/>
    <s v="theater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n v="108"/>
    <n v="30.93"/>
    <s v="theater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n v="141"/>
    <n v="67.959999999999994"/>
    <s v="theater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n v="114"/>
    <n v="27.14"/>
    <s v="theater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n v="154"/>
    <n v="110.87"/>
    <s v="theater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n v="102"/>
    <n v="106.84"/>
    <s v="theater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n v="102"/>
    <n v="105.52"/>
    <s v="theater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n v="103"/>
    <n v="132.96"/>
    <s v="theater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n v="156"/>
    <n v="51.92"/>
    <s v="theater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n v="101"/>
    <n v="310"/>
    <s v="theater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n v="239"/>
    <n v="26.02"/>
    <s v="theater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n v="210"/>
    <n v="105"/>
    <s v="theater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n v="105"/>
    <n v="86.23"/>
    <s v="theater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n v="101"/>
    <n v="114.55"/>
    <s v="theater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n v="111"/>
    <n v="47.66"/>
    <s v="theater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n v="102"/>
    <n v="72.89"/>
    <s v="theater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n v="103"/>
    <n v="49.55"/>
    <s v="theater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n v="127"/>
    <n v="25.4"/>
    <s v="theater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n v="339"/>
    <n v="62.59"/>
    <s v="theater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n v="101"/>
    <n v="61.06"/>
    <s v="theater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n v="9"/>
    <n v="60.06"/>
    <s v="theater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n v="7"/>
    <n v="72.400000000000006"/>
    <s v="theater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n v="10"/>
    <n v="100"/>
    <s v="theater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n v="11"/>
    <n v="51.67"/>
    <s v="theater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n v="15"/>
    <n v="32.75"/>
    <s v="theater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n v="0"/>
    <e v="#DIV/0!"/>
    <s v="theater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n v="28"/>
    <n v="61"/>
    <s v="theater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n v="13"/>
    <n v="10"/>
    <s v="theater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n v="1"/>
    <n v="10"/>
    <s v="theater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n v="21"/>
    <n v="37.5"/>
    <s v="theater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n v="18"/>
    <n v="45"/>
    <s v="theater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n v="20"/>
    <n v="100.63"/>
    <s v="theater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n v="18"/>
    <n v="25.57"/>
    <s v="theater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n v="0"/>
    <e v="#DIV/0!"/>
    <s v="theater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n v="2"/>
    <n v="25"/>
    <s v="theater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n v="0"/>
    <e v="#DIV/0!"/>
    <s v="theater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n v="0"/>
    <e v="#DIV/0!"/>
    <s v="theater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n v="10"/>
    <n v="10"/>
    <s v="theater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n v="2"/>
    <n v="202"/>
    <s v="theater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n v="1"/>
    <n v="25"/>
    <s v="theater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n v="104"/>
    <n v="99.54"/>
    <s v="theater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n v="105"/>
    <n v="75"/>
    <s v="theater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n v="100"/>
    <n v="215.25"/>
    <s v="theater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n v="133"/>
    <n v="120.55"/>
    <s v="theater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n v="113"/>
    <n v="37.67"/>
    <s v="theater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n v="103"/>
    <n v="172.23"/>
    <s v="theater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n v="120"/>
    <n v="111.11"/>
    <s v="theater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n v="130"/>
    <n v="25.46"/>
    <s v="theater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n v="101"/>
    <n v="267.64999999999998"/>
    <s v="theater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n v="109"/>
    <n v="75.959999999999994"/>
    <s v="theater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n v="102"/>
    <n v="59.04"/>
    <s v="theater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n v="110"/>
    <n v="50.11"/>
    <s v="theater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n v="101"/>
    <n v="55.5"/>
    <s v="theater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n v="100"/>
    <n v="166.67"/>
    <s v="theater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n v="106"/>
    <n v="47.43"/>
    <s v="theater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n v="100"/>
    <n v="64.94"/>
    <s v="theater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n v="100"/>
    <n v="55.56"/>
    <s v="theater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n v="113"/>
    <n v="74.22"/>
    <s v="theater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n v="103"/>
    <n v="106.93"/>
    <s v="theater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n v="117"/>
    <n v="41.7"/>
    <s v="theater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n v="108"/>
    <n v="74.239999999999995"/>
    <s v="theater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n v="100"/>
    <n v="73.33"/>
    <s v="theater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n v="100"/>
    <n v="100"/>
    <s v="theater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n v="146"/>
    <n v="38.42"/>
    <s v="theater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n v="110"/>
    <n v="166.97"/>
    <s v="theater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n v="108"/>
    <n v="94.91"/>
    <s v="theater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n v="100"/>
    <n v="100"/>
    <s v="theater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n v="100"/>
    <n v="143.21"/>
    <s v="theater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n v="107"/>
    <n v="90.82"/>
    <s v="theater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n v="143"/>
    <n v="48.54"/>
    <s v="theater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n v="105"/>
    <n v="70.03"/>
    <s v="theater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n v="104"/>
    <n v="135.63"/>
    <s v="theater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n v="120"/>
    <n v="100"/>
    <s v="theater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n v="110"/>
    <n v="94.9"/>
    <s v="theater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n v="102"/>
    <n v="75.37"/>
    <s v="theater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n v="129"/>
    <n v="64.459999999999994"/>
    <s v="theater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n v="115"/>
    <n v="115"/>
    <s v="theater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n v="151"/>
    <n v="100.5"/>
    <s v="theater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n v="111"/>
    <n v="93.77"/>
    <s v="theater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n v="100"/>
    <n v="35.1"/>
    <s v="theater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n v="1"/>
    <n v="500"/>
    <s v="theater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n v="3"/>
    <n v="29"/>
    <s v="theater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n v="0"/>
    <e v="#DIV/0!"/>
    <s v="theater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n v="0"/>
    <e v="#DIV/0!"/>
    <s v="theater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n v="0"/>
    <n v="17.5"/>
    <s v="theater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n v="60"/>
    <n v="174"/>
    <s v="theater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n v="1"/>
    <n v="50"/>
    <s v="theater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n v="2"/>
    <n v="5"/>
    <s v="theater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n v="0"/>
    <n v="1"/>
    <s v="theater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n v="90"/>
    <n v="145.41"/>
    <s v="theater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n v="1"/>
    <n v="205"/>
    <s v="theater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n v="4"/>
    <n v="100.5"/>
    <s v="theater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n v="4"/>
    <n v="55.06"/>
    <s v="theater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n v="9"/>
    <n v="47.33"/>
    <s v="theater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n v="0"/>
    <e v="#DIV/0!"/>
    <s v="theater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n v="20"/>
    <n v="58.95"/>
    <s v="theater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n v="0"/>
    <e v="#DIV/0!"/>
    <s v="theater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n v="0"/>
    <n v="1.5"/>
    <s v="theater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n v="0"/>
    <n v="5"/>
    <s v="theater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n v="30"/>
    <n v="50.56"/>
    <s v="theater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n v="100"/>
    <n v="41.67"/>
    <s v="theater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n v="101"/>
    <n v="53.29"/>
    <s v="theater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n v="122"/>
    <n v="70.23"/>
    <s v="theater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n v="330"/>
    <n v="43.42"/>
    <s v="theater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n v="110"/>
    <n v="199.18"/>
    <s v="theater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n v="101"/>
    <n v="78.52"/>
    <s v="theater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n v="140"/>
    <n v="61.82"/>
    <s v="theater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n v="100"/>
    <n v="50"/>
    <s v="theater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n v="119"/>
    <n v="48.34"/>
    <s v="theater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n v="107"/>
    <n v="107.25"/>
    <s v="theater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n v="228"/>
    <n v="57"/>
    <s v="theater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n v="106"/>
    <n v="40.92"/>
    <s v="theater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n v="143"/>
    <n v="21.5"/>
    <s v="theater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n v="105"/>
    <n v="79.540000000000006"/>
    <s v="theater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n v="110"/>
    <n v="72.38"/>
    <s v="theater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n v="106"/>
    <n v="64.63"/>
    <s v="theater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n v="108"/>
    <n v="38.57"/>
    <s v="theater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n v="105"/>
    <n v="107.57"/>
    <s v="theater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n v="119"/>
    <n v="27.5"/>
    <s v="theater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n v="153"/>
    <n v="70.459999999999994"/>
    <s v="theater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n v="100"/>
    <n v="178.57"/>
    <s v="theater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n v="100"/>
    <n v="62.63"/>
    <s v="theater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n v="225"/>
    <n v="75"/>
    <s v="theater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n v="106"/>
    <n v="58.9"/>
    <s v="theater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n v="105"/>
    <n v="139.56"/>
    <s v="theater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n v="117"/>
    <n v="70"/>
    <s v="theater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n v="109"/>
    <n v="57.39"/>
    <s v="theater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n v="160"/>
    <n v="40"/>
    <s v="theater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n v="113"/>
    <n v="64.290000000000006"/>
    <s v="theater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n v="102"/>
    <n v="120.12"/>
    <s v="theater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n v="101"/>
    <n v="1008.24"/>
    <s v="theater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n v="101"/>
    <n v="63.28"/>
    <s v="theater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n v="6500"/>
    <n v="21.67"/>
    <s v="theater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n v="9"/>
    <n v="25.65"/>
    <s v="theater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n v="22"/>
    <n v="47.7"/>
    <s v="theater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n v="21"/>
    <n v="56.05"/>
    <s v="theater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n v="41"/>
    <n v="81.319999999999993"/>
    <s v="theater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n v="2"/>
    <n v="70.17"/>
    <s v="theater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n v="3"/>
    <n v="23.63"/>
    <s v="theater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n v="16"/>
    <n v="188.56"/>
    <s v="theater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n v="16"/>
    <n v="49.51"/>
    <s v="theater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n v="7"/>
    <n v="75.459999999999994"/>
    <s v="theater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n v="4"/>
    <n v="9.5"/>
    <s v="theater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n v="34"/>
    <n v="35.5"/>
    <s v="theater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n v="0"/>
    <n v="10"/>
    <s v="theater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n v="0"/>
    <n v="13"/>
    <s v="theater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n v="16"/>
    <n v="89.4"/>
    <s v="theater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n v="3"/>
    <n v="25"/>
    <s v="theater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n v="0"/>
    <n v="1"/>
    <s v="theater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n v="5"/>
    <n v="65"/>
    <s v="theater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n v="2"/>
    <n v="10"/>
    <s v="theater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n v="0"/>
    <n v="1"/>
    <s v="theater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n v="18"/>
    <n v="81.540000000000006"/>
    <s v="theater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n v="5"/>
    <n v="100"/>
    <s v="theater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n v="0"/>
    <n v="1"/>
    <s v="theater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n v="0"/>
    <e v="#DIV/0!"/>
    <s v="theater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n v="1"/>
    <n v="20"/>
    <s v="theater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n v="27"/>
    <n v="46.43"/>
    <s v="theater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n v="1"/>
    <n v="5.5"/>
    <s v="theater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n v="13"/>
    <n v="50.2"/>
    <s v="theater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n v="0"/>
    <n v="10"/>
    <s v="theater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n v="3"/>
    <n v="30.13"/>
    <s v="theater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n v="15"/>
    <n v="150"/>
    <s v="theater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n v="3"/>
    <n v="13.33"/>
    <s v="theater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n v="0"/>
    <e v="#DIV/0!"/>
    <s v="theater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n v="0"/>
    <e v="#DIV/0!"/>
    <s v="theater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n v="0"/>
    <e v="#DIV/0!"/>
    <s v="theater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n v="0"/>
    <e v="#DIV/0!"/>
    <s v="theater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n v="53"/>
    <n v="44.76"/>
    <s v="theater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n v="5"/>
    <n v="88.64"/>
    <s v="theater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n v="0"/>
    <n v="10"/>
    <s v="theater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n v="0"/>
    <e v="#DIV/0!"/>
    <s v="theater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n v="13"/>
    <n v="57.65"/>
    <s v="theater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n v="5"/>
    <n v="25"/>
    <s v="theater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n v="0"/>
    <e v="#DIV/0!"/>
    <s v="theater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n v="0"/>
    <e v="#DIV/0!"/>
    <s v="theater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n v="0"/>
    <e v="#DIV/0!"/>
    <s v="theater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n v="0"/>
    <e v="#DIV/0!"/>
    <s v="theater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40"/>
    <n v="0"/>
    <e v="#DIV/0!"/>
    <s v="theater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n v="2"/>
    <n v="17.5"/>
    <s v="theater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n v="27"/>
    <n v="38.71"/>
    <s v="theater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n v="1"/>
    <n v="13.11"/>
    <s v="theater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n v="17"/>
    <n v="315.5"/>
    <s v="theater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n v="33"/>
    <n v="37.14"/>
    <s v="theater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n v="0"/>
    <e v="#DIV/0!"/>
    <s v="theater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n v="22"/>
    <n v="128.27000000000001"/>
    <s v="theater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n v="3"/>
    <n v="47.27"/>
    <s v="theater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n v="5"/>
    <n v="50"/>
    <s v="theater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n v="11"/>
    <n v="42.5"/>
    <s v="theater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n v="18"/>
    <n v="44"/>
    <s v="theater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n v="33"/>
    <n v="50.88"/>
    <s v="theater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n v="1"/>
    <n v="62.5"/>
    <s v="theater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n v="5"/>
    <n v="27"/>
    <s v="theater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n v="1"/>
    <n v="25"/>
    <s v="theater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n v="49"/>
    <n v="47.26"/>
    <s v="theater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n v="0"/>
    <e v="#DIV/0!"/>
    <s v="theater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n v="0"/>
    <n v="1.5"/>
    <s v="theater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n v="12"/>
    <n v="24.71"/>
    <s v="theater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n v="67"/>
    <n v="63.13"/>
    <s v="theater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n v="15"/>
    <n v="38.25"/>
    <s v="theater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n v="9"/>
    <n v="16.25"/>
    <s v="theater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n v="0"/>
    <n v="33.75"/>
    <s v="theater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n v="3"/>
    <n v="61.67"/>
    <s v="theater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n v="37"/>
    <n v="83.14"/>
    <s v="theater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n v="0"/>
    <n v="1"/>
    <s v="theater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n v="10"/>
    <n v="142.86000000000001"/>
    <s v="theater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n v="36"/>
    <n v="33.67"/>
    <s v="theater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n v="0"/>
    <n v="5"/>
    <s v="theater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n v="0"/>
    <e v="#DIV/0!"/>
    <s v="theater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n v="0"/>
    <n v="10"/>
    <s v="theater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n v="0"/>
    <n v="40"/>
    <s v="theater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n v="2"/>
    <n v="30"/>
    <s v="theater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n v="5"/>
    <n v="45"/>
    <s v="theater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n v="0"/>
    <e v="#DIV/0!"/>
    <s v="theater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n v="8"/>
    <n v="10.17"/>
    <s v="theater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n v="12"/>
    <n v="81.41"/>
    <s v="theater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n v="15"/>
    <n v="57.25"/>
    <s v="theater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n v="10"/>
    <n v="5"/>
    <s v="theater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n v="0"/>
    <n v="15"/>
    <s v="theater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n v="1"/>
    <n v="12.5"/>
    <s v="theater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n v="13"/>
    <n v="93"/>
    <s v="theater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n v="2"/>
    <n v="32.36"/>
    <s v="theater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n v="0"/>
    <e v="#DIV/0!"/>
    <s v="theater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n v="0"/>
    <e v="#DIV/0!"/>
    <s v="theater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n v="0"/>
    <n v="1"/>
    <s v="theater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n v="16"/>
    <n v="91.83"/>
    <s v="theater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n v="11"/>
    <n v="45.83"/>
    <s v="theater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n v="44"/>
    <n v="57.17"/>
    <s v="theater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n v="0"/>
    <e v="#DIV/0!"/>
    <s v="theater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n v="86"/>
    <n v="248.5"/>
    <s v="theater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n v="12"/>
    <n v="79.400000000000006"/>
    <s v="theater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n v="0"/>
    <n v="5"/>
    <s v="theater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n v="0"/>
    <n v="5.5"/>
    <s v="theater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n v="1"/>
    <n v="25"/>
    <s v="theater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n v="0"/>
    <e v="#DIV/0!"/>
    <s v="theater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n v="36"/>
    <n v="137.08000000000001"/>
    <s v="theater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n v="0"/>
    <e v="#DIV/0!"/>
    <s v="theater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n v="0"/>
    <n v="5"/>
    <s v="theater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n v="3"/>
    <n v="39"/>
    <s v="theater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n v="3"/>
    <n v="50.5"/>
    <s v="theater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n v="0"/>
    <e v="#DIV/0!"/>
    <s v="theater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n v="16"/>
    <n v="49.28"/>
    <s v="theater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n v="1"/>
    <n v="25"/>
    <s v="theater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n v="0"/>
    <n v="1"/>
    <s v="theater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n v="0"/>
    <n v="25"/>
    <s v="theater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n v="0"/>
    <e v="#DIV/0!"/>
    <s v="theater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n v="0"/>
    <e v="#DIV/0!"/>
    <s v="theater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n v="24"/>
    <n v="53.13"/>
    <s v="theater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n v="0"/>
    <e v="#DIV/0!"/>
    <s v="theater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n v="0"/>
    <n v="7"/>
    <s v="theater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n v="32"/>
    <n v="40.06"/>
    <s v="theater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n v="24"/>
    <n v="24.33"/>
    <s v="theater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n v="2"/>
    <n v="11.25"/>
    <s v="theater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n v="0"/>
    <n v="10.5"/>
    <s v="theater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n v="3"/>
    <n v="15"/>
    <s v="theater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n v="0"/>
    <e v="#DIV/0!"/>
    <s v="theater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n v="6"/>
    <n v="42"/>
    <s v="theater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n v="14"/>
    <n v="71.25"/>
    <s v="theater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n v="1"/>
    <n v="22.5"/>
    <s v="theater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n v="24"/>
    <n v="41"/>
    <s v="theater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n v="11"/>
    <n v="47.91"/>
    <s v="theater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n v="7"/>
    <n v="35.17"/>
    <s v="theater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n v="0"/>
    <n v="5.5"/>
    <s v="theater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n v="1"/>
    <n v="22.67"/>
    <s v="theater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n v="21"/>
    <n v="26.38"/>
    <s v="theater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n v="78"/>
    <n v="105.54"/>
    <s v="theater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n v="32"/>
    <n v="29.09"/>
    <s v="theater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n v="0"/>
    <e v="#DIV/0!"/>
    <s v="theater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n v="48"/>
    <n v="62"/>
    <s v="theater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n v="1"/>
    <n v="217.5"/>
    <s v="theater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n v="11"/>
    <n v="26.75"/>
    <s v="theater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n v="2"/>
    <n v="18.329999999999998"/>
    <s v="theater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n v="18"/>
    <n v="64.290000000000006"/>
    <s v="theater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n v="4"/>
    <n v="175"/>
    <s v="theater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n v="20"/>
    <n v="34"/>
    <s v="theater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n v="35"/>
    <n v="84.28"/>
    <s v="theater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n v="6"/>
    <n v="9.5"/>
    <s v="theater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n v="32"/>
    <n v="33.74"/>
    <s v="theater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n v="10"/>
    <n v="37.54"/>
    <s v="theater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n v="38"/>
    <n v="11.62"/>
    <s v="theater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n v="2"/>
    <n v="8"/>
    <s v="theater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n v="0"/>
    <e v="#DIV/0!"/>
    <s v="theater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n v="4"/>
    <n v="23"/>
    <s v="theater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n v="20"/>
    <n v="100"/>
    <s v="theater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n v="5"/>
    <n v="60.11"/>
    <s v="theater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n v="0"/>
    <n v="3"/>
    <s v="theater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n v="0"/>
    <n v="5"/>
    <s v="theater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n v="35"/>
    <n v="17.5"/>
    <s v="theater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n v="17"/>
    <n v="29.24"/>
    <s v="theater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n v="0"/>
    <e v="#DIV/0!"/>
    <s v="theater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n v="57"/>
    <n v="59.58"/>
    <s v="theater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n v="17"/>
    <n v="82.57"/>
    <s v="theater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n v="0"/>
    <n v="10"/>
    <s v="theater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n v="38"/>
    <n v="32.36"/>
    <s v="theater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n v="2"/>
    <n v="5.75"/>
    <s v="theater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n v="10"/>
    <n v="100.5"/>
    <s v="theater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n v="0"/>
    <n v="1"/>
    <s v="theater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n v="1"/>
    <n v="20"/>
    <s v="theater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n v="0"/>
    <n v="2"/>
    <s v="theater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n v="0"/>
    <n v="5"/>
    <s v="theater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n v="6"/>
    <n v="15"/>
    <s v="theater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n v="4"/>
    <n v="25"/>
    <s v="theater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n v="24"/>
    <n v="45.84"/>
    <s v="theater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n v="8"/>
    <n v="4.75"/>
    <s v="theater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n v="0"/>
    <e v="#DIV/0!"/>
    <s v="theater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n v="1"/>
    <n v="13"/>
    <s v="theater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n v="0"/>
    <e v="#DIV/0!"/>
    <s v="theater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n v="0"/>
    <n v="1"/>
    <s v="theater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n v="14"/>
    <n v="10"/>
    <s v="theater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n v="1"/>
    <n v="52.5"/>
    <s v="theater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n v="9"/>
    <n v="32.5"/>
    <s v="theater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n v="1"/>
    <n v="7.25"/>
    <s v="theater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n v="17"/>
    <n v="33.33"/>
    <s v="theater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n v="1"/>
    <n v="62.5"/>
    <s v="theater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n v="70"/>
    <n v="63.56"/>
    <s v="theater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n v="0"/>
    <e v="#DIV/0!"/>
    <s v="theater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n v="1"/>
    <n v="10"/>
    <s v="theater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n v="5"/>
    <n v="62.5"/>
    <s v="theater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n v="0"/>
    <e v="#DIV/0!"/>
    <s v="theater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n v="7"/>
    <n v="30.71"/>
    <s v="theater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n v="28"/>
    <n v="51"/>
    <s v="theater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n v="0"/>
    <e v="#DIV/0!"/>
    <s v="theater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n v="16"/>
    <n v="66.67"/>
    <s v="theater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n v="0"/>
    <e v="#DIV/0!"/>
    <s v="theater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n v="7"/>
    <n v="59"/>
    <s v="theater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n v="26"/>
    <n v="65.34"/>
    <s v="theater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n v="1"/>
    <n v="100"/>
    <s v="theater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n v="37"/>
    <n v="147.4"/>
    <s v="theater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n v="47"/>
    <n v="166.06"/>
    <s v="theater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n v="11"/>
    <n v="40"/>
    <s v="theater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n v="12"/>
    <n v="75.25"/>
    <s v="theater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n v="60"/>
    <n v="60"/>
    <s v="theater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n v="31"/>
    <n v="1250"/>
    <s v="theater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n v="0"/>
    <n v="10.5"/>
    <s v="theater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n v="0"/>
    <n v="7"/>
    <s v="theater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n v="0"/>
    <e v="#DIV/0!"/>
    <s v="theater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n v="38"/>
    <n v="56.25"/>
    <s v="theater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n v="0"/>
    <n v="1"/>
    <s v="theater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n v="8"/>
    <n v="38.33"/>
    <s v="theater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n v="2"/>
    <n v="27.5"/>
    <s v="theater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n v="18"/>
    <n v="32.979999999999997"/>
    <s v="theater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n v="0"/>
    <n v="16"/>
    <s v="theater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n v="0"/>
    <n v="1"/>
    <s v="theater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n v="0"/>
    <e v="#DIV/0!"/>
    <s v="theater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n v="38"/>
    <n v="86.62"/>
    <s v="theater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n v="22"/>
    <n v="55"/>
    <s v="theater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n v="0"/>
    <e v="#DIV/0!"/>
    <s v="theater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n v="18"/>
    <n v="41.95"/>
    <s v="theater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n v="53"/>
    <n v="88.33"/>
    <s v="theater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n v="22"/>
    <n v="129.16999999999999"/>
    <s v="theater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n v="3"/>
    <n v="23.75"/>
    <s v="theater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n v="3"/>
    <n v="35.71"/>
    <s v="theater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n v="3"/>
    <n v="57"/>
    <s v="theater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n v="0"/>
    <e v="#DIV/0!"/>
    <s v="theater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n v="2"/>
    <n v="163.33000000000001"/>
    <s v="theater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n v="1"/>
    <n v="15"/>
    <s v="theater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n v="19"/>
    <n v="64.17"/>
    <s v="theater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n v="1"/>
    <n v="6.75"/>
    <s v="theater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n v="0"/>
    <n v="25"/>
    <s v="theater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n v="61"/>
    <n v="179.12"/>
    <s v="theater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n v="1"/>
    <n v="34.950000000000003"/>
    <s v="theater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n v="34"/>
    <n v="33.08"/>
    <s v="theater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n v="17"/>
    <n v="27.5"/>
    <s v="theater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n v="0"/>
    <e v="#DIV/0!"/>
    <s v="theater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n v="0"/>
    <n v="2"/>
    <s v="theater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n v="1"/>
    <n v="18.5"/>
    <s v="theater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n v="27"/>
    <n v="35"/>
    <s v="theater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n v="29"/>
    <n v="44.31"/>
    <s v="theater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n v="0"/>
    <e v="#DIV/0!"/>
    <s v="theater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n v="9"/>
    <n v="222.5"/>
    <s v="theater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n v="0"/>
    <e v="#DIV/0!"/>
    <s v="theater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n v="0"/>
    <n v="5"/>
    <s v="theater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n v="0"/>
    <e v="#DIV/0!"/>
    <s v="theater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n v="16"/>
    <n v="29.17"/>
    <s v="theater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n v="2"/>
    <n v="1.5"/>
    <s v="theater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n v="22"/>
    <n v="126.5"/>
    <s v="theater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n v="0"/>
    <n v="10"/>
    <s v="theater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n v="0"/>
    <n v="10"/>
    <s v="theater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n v="5"/>
    <n v="9.4"/>
    <s v="theater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n v="0"/>
    <e v="#DIV/0!"/>
    <s v="theater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n v="11"/>
    <n v="72"/>
    <s v="theater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n v="5"/>
    <n v="30"/>
    <s v="theater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n v="3"/>
    <n v="10.67"/>
    <s v="theater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n v="13"/>
    <n v="25.5"/>
    <s v="theater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n v="0"/>
    <n v="20"/>
    <s v="theater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n v="2"/>
    <n v="15"/>
    <s v="theater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n v="37"/>
    <n v="91.25"/>
    <s v="theater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n v="3"/>
    <n v="800"/>
    <s v="theater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n v="11"/>
    <n v="80"/>
    <s v="theater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n v="0"/>
    <e v="#DIV/0!"/>
    <s v="theater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n v="0"/>
    <e v="#DIV/0!"/>
    <s v="theater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n v="1"/>
    <n v="50"/>
    <s v="theater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n v="0"/>
    <e v="#DIV/0!"/>
    <s v="theater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n v="0"/>
    <e v="#DIV/0!"/>
    <s v="theater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n v="27"/>
    <n v="22.83"/>
    <s v="theater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n v="10"/>
    <n v="16.670000000000002"/>
    <s v="theater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n v="21"/>
    <n v="45.79"/>
    <s v="theater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n v="7"/>
    <n v="383.33"/>
    <s v="theater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n v="71"/>
    <n v="106.97"/>
    <s v="theater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n v="2"/>
    <n v="10.25"/>
    <s v="theater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n v="2"/>
    <n v="59"/>
    <s v="theater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n v="0"/>
    <e v="#DIV/0!"/>
    <s v="theater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n v="29"/>
    <n v="14.33"/>
    <s v="theater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n v="3"/>
    <n v="15.67"/>
    <s v="theater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n v="0"/>
    <n v="1"/>
    <s v="theater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n v="0"/>
    <n v="1"/>
    <s v="theater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8FB0A-9F2F-7A49-861F-552E24D5208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6">
        <item x="0"/>
        <item h="1" x="3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74D0-8EEA-5A45-9C1F-DBD67BCB8B08}">
  <dimension ref="A1:E18"/>
  <sheetViews>
    <sheetView workbookViewId="0">
      <selection activeCell="B4" sqref="B4"/>
    </sheetView>
  </sheetViews>
  <sheetFormatPr baseColWidth="10" defaultRowHeight="15" x14ac:dyDescent="0.2"/>
  <cols>
    <col min="1" max="2" width="15.66406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2" t="s">
        <v>8359</v>
      </c>
      <c r="B1" t="s">
        <v>8380</v>
      </c>
    </row>
    <row r="2" spans="1:5" x14ac:dyDescent="0.2">
      <c r="A2" s="12" t="s">
        <v>8362</v>
      </c>
      <c r="B2" t="s">
        <v>8363</v>
      </c>
    </row>
    <row r="4" spans="1:5" x14ac:dyDescent="0.2">
      <c r="A4" s="12" t="s">
        <v>8379</v>
      </c>
      <c r="B4" s="12" t="s">
        <v>8378</v>
      </c>
    </row>
    <row r="5" spans="1:5" x14ac:dyDescent="0.2">
      <c r="A5" s="12" t="s">
        <v>8364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">
      <c r="A6" s="13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3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3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3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3" t="s">
        <v>8366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3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3" t="s">
        <v>8367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3" t="s">
        <v>8368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3" t="s">
        <v>8369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3" t="s">
        <v>8370</v>
      </c>
      <c r="B15" s="14">
        <v>65</v>
      </c>
      <c r="C15" s="14">
        <v>49</v>
      </c>
      <c r="D15" s="14"/>
      <c r="E15" s="14">
        <v>114</v>
      </c>
    </row>
    <row r="16" spans="1:5" x14ac:dyDescent="0.2">
      <c r="A16" s="13" t="s">
        <v>8371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3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3" t="s">
        <v>8365</v>
      </c>
      <c r="B18" s="14">
        <v>839</v>
      </c>
      <c r="C18" s="14">
        <v>492</v>
      </c>
      <c r="D18" s="14">
        <v>37</v>
      </c>
      <c r="E18" s="14">
        <v>1368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U4115"/>
  <sheetViews>
    <sheetView zoomScale="86" zoomScaleNormal="86" workbookViewId="0">
      <selection activeCell="U2" sqref="A1:U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7" max="17" width="41.164062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8359</v>
      </c>
      <c r="O1" s="1" t="s">
        <v>8305</v>
      </c>
      <c r="P1" s="1" t="s">
        <v>8306</v>
      </c>
      <c r="Q1" s="9" t="s">
        <v>8358</v>
      </c>
      <c r="R1" s="9" t="s">
        <v>8358</v>
      </c>
      <c r="S1" s="1" t="s">
        <v>8360</v>
      </c>
      <c r="T1" s="1" t="s">
        <v>8361</v>
      </c>
      <c r="U1" s="1" t="s">
        <v>8362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ROUND(E2/L2, 2)</f>
        <v>63.92</v>
      </c>
      <c r="Q2" s="10" t="s">
        <v>8308</v>
      </c>
      <c r="R2" t="s">
        <v>8309</v>
      </c>
      <c r="S2" s="11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ROUND(E3/L3, 2)</f>
        <v>185.48</v>
      </c>
      <c r="Q3" s="10" t="s">
        <v>8308</v>
      </c>
      <c r="R3" t="s">
        <v>8309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ROUND(E67/L67, 2)</f>
        <v>132.05000000000001</v>
      </c>
      <c r="Q67" s="10" t="s">
        <v>8308</v>
      </c>
      <c r="R67" t="s">
        <v>8310</v>
      </c>
      <c r="S67" s="11">
        <f t="shared" ref="S67:S130" si="7">(((J67/60)/60)/24)+DATE(1970,1,1)</f>
        <v>41835.821226851855</v>
      </c>
      <c r="T67" s="11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1">
        <f t="shared" si="7"/>
        <v>42539.849768518514</v>
      </c>
      <c r="T68" s="11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1">
        <f t="shared" si="7"/>
        <v>42616.049849537041</v>
      </c>
      <c r="T122" s="11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1">
        <f t="shared" si="7"/>
        <v>42096.704976851848</v>
      </c>
      <c r="T123" s="11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>IFERROR(ROUND(E2/L2, 2), 0)</f>
        <v>63.92</v>
      </c>
      <c r="Q124" s="10" t="s">
        <v>8308</v>
      </c>
      <c r="R124" t="s">
        <v>8311</v>
      </c>
      <c r="S124" s="11">
        <f t="shared" si="7"/>
        <v>42593.431793981479</v>
      </c>
      <c r="T124" s="11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1">
        <f t="shared" si="7"/>
        <v>41904.781990740739</v>
      </c>
      <c r="T125" s="11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t="e">
        <f t="shared" si="6"/>
        <v>#DIV/0!</v>
      </c>
      <c r="Q126" s="10" t="s">
        <v>8308</v>
      </c>
      <c r="R126" t="s">
        <v>8311</v>
      </c>
      <c r="S126" s="11">
        <f t="shared" si="7"/>
        <v>42114.928726851853</v>
      </c>
      <c r="T126" s="11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1">
        <f t="shared" si="7"/>
        <v>42709.993981481486</v>
      </c>
      <c r="T127" s="11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1">
        <f t="shared" si="7"/>
        <v>42135.589548611111</v>
      </c>
      <c r="T128" s="11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1">
        <f t="shared" si="7"/>
        <v>42067.62431712963</v>
      </c>
      <c r="T129" s="11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1">
        <f t="shared" si="7"/>
        <v>42628.22792824074</v>
      </c>
      <c r="T130" s="11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 t="e">
        <f t="shared" ref="P131:P194" si="11">ROUND(E131/L131, 2)</f>
        <v>#DIV/0!</v>
      </c>
      <c r="Q131" s="10" t="s">
        <v>8308</v>
      </c>
      <c r="R131" t="s">
        <v>8311</v>
      </c>
      <c r="S131" s="11">
        <f t="shared" ref="S131:S194" si="12">(((J131/60)/60)/24)+DATE(1970,1,1)</f>
        <v>41882.937303240738</v>
      </c>
      <c r="T131" s="11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t="e">
        <f t="shared" si="11"/>
        <v>#DIV/0!</v>
      </c>
      <c r="Q132" s="10" t="s">
        <v>8308</v>
      </c>
      <c r="R132" t="s">
        <v>8311</v>
      </c>
      <c r="S132" s="11">
        <f t="shared" si="12"/>
        <v>41778.915416666663</v>
      </c>
      <c r="T132" s="11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t="e">
        <f t="shared" si="11"/>
        <v>#DIV/0!</v>
      </c>
      <c r="Q133" s="10" t="s">
        <v>8308</v>
      </c>
      <c r="R133" t="s">
        <v>8311</v>
      </c>
      <c r="S133" s="11">
        <f t="shared" si="12"/>
        <v>42541.837511574078</v>
      </c>
      <c r="T133" s="11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1">
        <f t="shared" si="12"/>
        <v>41905.812581018516</v>
      </c>
      <c r="T134" s="11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t="e">
        <f t="shared" si="11"/>
        <v>#DIV/0!</v>
      </c>
      <c r="Q135" s="10" t="s">
        <v>8308</v>
      </c>
      <c r="R135" t="s">
        <v>8311</v>
      </c>
      <c r="S135" s="11">
        <f t="shared" si="12"/>
        <v>42491.80768518518</v>
      </c>
      <c r="T135" s="11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t="e">
        <f t="shared" si="11"/>
        <v>#DIV/0!</v>
      </c>
      <c r="Q136" s="10" t="s">
        <v>8308</v>
      </c>
      <c r="R136" t="s">
        <v>8311</v>
      </c>
      <c r="S136" s="11">
        <f t="shared" si="12"/>
        <v>42221.909930555557</v>
      </c>
      <c r="T136" s="11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1">
        <f t="shared" si="12"/>
        <v>41788.381909722222</v>
      </c>
      <c r="T137" s="11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t="e">
        <f t="shared" si="11"/>
        <v>#DIV/0!</v>
      </c>
      <c r="Q138" s="10" t="s">
        <v>8308</v>
      </c>
      <c r="R138" t="s">
        <v>8311</v>
      </c>
      <c r="S138" s="11">
        <f t="shared" si="12"/>
        <v>42096.410115740742</v>
      </c>
      <c r="T138" s="11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t="e">
        <f t="shared" si="11"/>
        <v>#DIV/0!</v>
      </c>
      <c r="Q139" s="10" t="s">
        <v>8308</v>
      </c>
      <c r="R139" t="s">
        <v>8311</v>
      </c>
      <c r="S139" s="11">
        <f t="shared" si="12"/>
        <v>42239.573993055557</v>
      </c>
      <c r="T139" s="11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1">
        <f t="shared" si="12"/>
        <v>42186.257418981477</v>
      </c>
      <c r="T140" s="11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1">
        <f t="shared" si="12"/>
        <v>42187.920972222222</v>
      </c>
      <c r="T141" s="11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t="e">
        <f t="shared" si="11"/>
        <v>#DIV/0!</v>
      </c>
      <c r="Q142" s="10" t="s">
        <v>8308</v>
      </c>
      <c r="R142" t="s">
        <v>8311</v>
      </c>
      <c r="S142" s="11">
        <f t="shared" si="12"/>
        <v>42053.198287037041</v>
      </c>
      <c r="T142" s="11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1">
        <f t="shared" si="12"/>
        <v>42110.153043981481</v>
      </c>
      <c r="T143" s="11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1">
        <f t="shared" si="12"/>
        <v>41938.893263888887</v>
      </c>
      <c r="T144" s="11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t="e">
        <f t="shared" si="11"/>
        <v>#DIV/0!</v>
      </c>
      <c r="Q145" s="10" t="s">
        <v>8308</v>
      </c>
      <c r="R145" t="s">
        <v>8311</v>
      </c>
      <c r="S145" s="11">
        <f t="shared" si="12"/>
        <v>42559.064143518524</v>
      </c>
      <c r="T145" s="11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1">
        <f t="shared" si="12"/>
        <v>42047.762407407412</v>
      </c>
      <c r="T146" s="11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1">
        <f t="shared" si="12"/>
        <v>42200.542268518519</v>
      </c>
      <c r="T147" s="11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1">
        <f t="shared" si="12"/>
        <v>42693.016180555554</v>
      </c>
      <c r="T148" s="11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t="e">
        <f t="shared" si="11"/>
        <v>#DIV/0!</v>
      </c>
      <c r="Q149" s="10" t="s">
        <v>8308</v>
      </c>
      <c r="R149" t="s">
        <v>8311</v>
      </c>
      <c r="S149" s="11">
        <f t="shared" si="12"/>
        <v>41969.767824074079</v>
      </c>
      <c r="T149" s="11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1">
        <f t="shared" si="12"/>
        <v>42397.281666666662</v>
      </c>
      <c r="T150" s="11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1">
        <f t="shared" si="12"/>
        <v>41968.172106481477</v>
      </c>
      <c r="T151" s="11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1">
        <f t="shared" si="12"/>
        <v>42090.161828703705</v>
      </c>
      <c r="T152" s="11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1">
        <f t="shared" si="12"/>
        <v>42113.550821759258</v>
      </c>
      <c r="T153" s="11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1">
        <f t="shared" si="12"/>
        <v>41875.077546296299</v>
      </c>
      <c r="T154" s="11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1">
        <f t="shared" si="12"/>
        <v>41933.586157407408</v>
      </c>
      <c r="T155" s="11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1">
        <f t="shared" si="12"/>
        <v>42115.547395833331</v>
      </c>
      <c r="T156" s="11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1">
        <f t="shared" si="12"/>
        <v>42168.559432870374</v>
      </c>
      <c r="T157" s="11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1">
        <f t="shared" si="12"/>
        <v>41794.124953703707</v>
      </c>
      <c r="T158" s="11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1">
        <f t="shared" si="12"/>
        <v>42396.911712962959</v>
      </c>
      <c r="T159" s="11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t="e">
        <f t="shared" si="11"/>
        <v>#DIV/0!</v>
      </c>
      <c r="Q160" s="10" t="s">
        <v>8308</v>
      </c>
      <c r="R160" t="s">
        <v>8311</v>
      </c>
      <c r="S160" s="11">
        <f t="shared" si="12"/>
        <v>41904.07671296296</v>
      </c>
      <c r="T160" s="11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1">
        <f t="shared" si="12"/>
        <v>42514.434548611112</v>
      </c>
      <c r="T161" s="11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t="e">
        <f t="shared" si="11"/>
        <v>#DIV/0!</v>
      </c>
      <c r="Q162" s="10" t="s">
        <v>8308</v>
      </c>
      <c r="R162" t="s">
        <v>8312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t="e">
        <f t="shared" si="11"/>
        <v>#DIV/0!</v>
      </c>
      <c r="Q165" s="10" t="s">
        <v>8308</v>
      </c>
      <c r="R165" t="s">
        <v>8312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t="e">
        <f t="shared" si="11"/>
        <v>#DIV/0!</v>
      </c>
      <c r="Q167" s="10" t="s">
        <v>8308</v>
      </c>
      <c r="R167" t="s">
        <v>8312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t="e">
        <f t="shared" si="11"/>
        <v>#DIV/0!</v>
      </c>
      <c r="Q174" s="10" t="s">
        <v>8308</v>
      </c>
      <c r="R174" t="s">
        <v>8312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t="e">
        <f t="shared" si="11"/>
        <v>#DIV/0!</v>
      </c>
      <c r="Q175" s="10" t="s">
        <v>8308</v>
      </c>
      <c r="R175" t="s">
        <v>8312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t="e">
        <f t="shared" si="11"/>
        <v>#DIV/0!</v>
      </c>
      <c r="Q176" s="10" t="s">
        <v>8308</v>
      </c>
      <c r="R176" t="s">
        <v>8312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t="e">
        <f t="shared" si="11"/>
        <v>#DIV/0!</v>
      </c>
      <c r="Q178" s="10" t="s">
        <v>8308</v>
      </c>
      <c r="R178" t="s">
        <v>8312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t="e">
        <f t="shared" si="11"/>
        <v>#DIV/0!</v>
      </c>
      <c r="Q180" s="10" t="s">
        <v>8308</v>
      </c>
      <c r="R180" t="s">
        <v>8312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t="e">
        <f t="shared" si="11"/>
        <v>#DIV/0!</v>
      </c>
      <c r="Q184" s="10" t="s">
        <v>8308</v>
      </c>
      <c r="R184" t="s">
        <v>8312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1">
        <f t="shared" si="12"/>
        <v>41825.791226851856</v>
      </c>
      <c r="T186" s="11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1">
        <f t="shared" si="12"/>
        <v>42570.91133101852</v>
      </c>
      <c r="T187" s="11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t="e">
        <f t="shared" si="11"/>
        <v>#DIV/0!</v>
      </c>
      <c r="Q188" s="10" t="s">
        <v>8308</v>
      </c>
      <c r="R188" t="s">
        <v>8312</v>
      </c>
      <c r="S188" s="11">
        <f t="shared" si="12"/>
        <v>42767.812893518523</v>
      </c>
      <c r="T188" s="11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1">
        <f t="shared" si="12"/>
        <v>42182.234456018516</v>
      </c>
      <c r="T189" s="11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t="e">
        <f t="shared" si="11"/>
        <v>#DIV/0!</v>
      </c>
      <c r="Q190" s="10" t="s">
        <v>8308</v>
      </c>
      <c r="R190" t="s">
        <v>8312</v>
      </c>
      <c r="S190" s="11">
        <f t="shared" si="12"/>
        <v>41857.18304398148</v>
      </c>
      <c r="T190" s="11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1">
        <f t="shared" si="12"/>
        <v>42556.690706018519</v>
      </c>
      <c r="T191" s="11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1">
        <f t="shared" si="12"/>
        <v>42527.650995370372</v>
      </c>
      <c r="T192" s="11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1">
        <f t="shared" si="12"/>
        <v>42239.441412037035</v>
      </c>
      <c r="T193" s="11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1">
        <f t="shared" si="12"/>
        <v>41899.792037037041</v>
      </c>
      <c r="T194" s="11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 t="e">
        <f t="shared" ref="P195:P258" si="16">ROUND(E195/L195, 2)</f>
        <v>#DIV/0!</v>
      </c>
      <c r="Q195" s="10" t="s">
        <v>8308</v>
      </c>
      <c r="R195" t="s">
        <v>8312</v>
      </c>
      <c r="S195" s="11">
        <f t="shared" ref="S195:S258" si="17">(((J195/60)/60)/24)+DATE(1970,1,1)</f>
        <v>41911.934791666667</v>
      </c>
      <c r="T195" s="11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1">
        <f t="shared" si="17"/>
        <v>42375.996886574074</v>
      </c>
      <c r="T196" s="11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t="e">
        <f t="shared" si="16"/>
        <v>#DIV/0!</v>
      </c>
      <c r="Q197" s="10" t="s">
        <v>8308</v>
      </c>
      <c r="R197" t="s">
        <v>8312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t="e">
        <f t="shared" si="16"/>
        <v>#DIV/0!</v>
      </c>
      <c r="Q201" s="10" t="s">
        <v>8308</v>
      </c>
      <c r="R201" t="s">
        <v>8312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t="e">
        <f t="shared" si="16"/>
        <v>#DIV/0!</v>
      </c>
      <c r="Q204" s="10" t="s">
        <v>8308</v>
      </c>
      <c r="R204" t="s">
        <v>8312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t="e">
        <f t="shared" si="16"/>
        <v>#DIV/0!</v>
      </c>
      <c r="Q208" s="10" t="s">
        <v>8308</v>
      </c>
      <c r="R208" t="s">
        <v>8312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t="e">
        <f t="shared" si="16"/>
        <v>#DIV/0!</v>
      </c>
      <c r="Q210" s="10" t="s">
        <v>8308</v>
      </c>
      <c r="R210" t="s">
        <v>8312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t="e">
        <f t="shared" si="16"/>
        <v>#DIV/0!</v>
      </c>
      <c r="Q211" s="10" t="s">
        <v>8308</v>
      </c>
      <c r="R211" t="s">
        <v>8312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t="e">
        <f t="shared" si="16"/>
        <v>#DIV/0!</v>
      </c>
      <c r="Q223" s="10" t="s">
        <v>8308</v>
      </c>
      <c r="R223" t="s">
        <v>8312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t="e">
        <f t="shared" si="16"/>
        <v>#DIV/0!</v>
      </c>
      <c r="Q225" s="10" t="s">
        <v>8308</v>
      </c>
      <c r="R225" t="s">
        <v>8312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t="e">
        <f t="shared" si="16"/>
        <v>#DIV/0!</v>
      </c>
      <c r="Q226" s="10" t="s">
        <v>8308</v>
      </c>
      <c r="R226" t="s">
        <v>8312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t="e">
        <f t="shared" si="16"/>
        <v>#DIV/0!</v>
      </c>
      <c r="Q227" s="10" t="s">
        <v>8308</v>
      </c>
      <c r="R227" t="s">
        <v>8312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t="e">
        <f t="shared" si="16"/>
        <v>#DIV/0!</v>
      </c>
      <c r="Q229" s="10" t="s">
        <v>8308</v>
      </c>
      <c r="R229" t="s">
        <v>8312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t="e">
        <f t="shared" si="16"/>
        <v>#DIV/0!</v>
      </c>
      <c r="Q230" s="10" t="s">
        <v>8308</v>
      </c>
      <c r="R230" t="s">
        <v>8312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t="e">
        <f t="shared" si="16"/>
        <v>#DIV/0!</v>
      </c>
      <c r="Q231" s="10" t="s">
        <v>8308</v>
      </c>
      <c r="R231" t="s">
        <v>8312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t="e">
        <f t="shared" si="16"/>
        <v>#DIV/0!</v>
      </c>
      <c r="Q233" s="10" t="s">
        <v>8308</v>
      </c>
      <c r="R233" t="s">
        <v>8312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t="e">
        <f t="shared" si="16"/>
        <v>#DIV/0!</v>
      </c>
      <c r="Q235" s="10" t="s">
        <v>8308</v>
      </c>
      <c r="R235" t="s">
        <v>8312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t="e">
        <f t="shared" si="16"/>
        <v>#DIV/0!</v>
      </c>
      <c r="Q237" s="10" t="s">
        <v>8308</v>
      </c>
      <c r="R237" t="s">
        <v>8312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t="e">
        <f t="shared" si="16"/>
        <v>#DIV/0!</v>
      </c>
      <c r="Q238" s="10" t="s">
        <v>8308</v>
      </c>
      <c r="R238" t="s">
        <v>8312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t="e">
        <f t="shared" si="16"/>
        <v>#DIV/0!</v>
      </c>
      <c r="Q240" s="10" t="s">
        <v>8308</v>
      </c>
      <c r="R240" t="s">
        <v>8312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1">
        <f t="shared" si="17"/>
        <v>40870.774409722224</v>
      </c>
      <c r="T250" s="11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1">
        <f t="shared" si="17"/>
        <v>40332.923842592594</v>
      </c>
      <c r="T251" s="11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1">
        <f t="shared" si="17"/>
        <v>41401.565868055557</v>
      </c>
      <c r="T252" s="11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1">
        <f t="shared" si="17"/>
        <v>41013.787569444445</v>
      </c>
      <c r="T253" s="11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1">
        <f t="shared" si="17"/>
        <v>40266.662708333337</v>
      </c>
      <c r="T254" s="11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1">
        <f t="shared" si="17"/>
        <v>40924.650868055556</v>
      </c>
      <c r="T255" s="11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1">
        <f t="shared" si="17"/>
        <v>42263.952662037031</v>
      </c>
      <c r="T256" s="11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1">
        <f t="shared" si="17"/>
        <v>40588.526412037041</v>
      </c>
      <c r="T257" s="11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1">
        <f t="shared" si="17"/>
        <v>41319.769293981481</v>
      </c>
      <c r="T258" s="11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ROUND(E259/L259, 2)</f>
        <v>66.7</v>
      </c>
      <c r="Q259" s="10" t="s">
        <v>8308</v>
      </c>
      <c r="R259" t="s">
        <v>8313</v>
      </c>
      <c r="S259" s="11">
        <f t="shared" ref="S259:S322" si="22">(((J259/60)/60)/24)+DATE(1970,1,1)</f>
        <v>42479.626875000002</v>
      </c>
      <c r="T259" s="11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1">
        <f t="shared" si="22"/>
        <v>40682.051689814813</v>
      </c>
      <c r="T260" s="11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1">
        <f t="shared" si="22"/>
        <v>41348.877685185187</v>
      </c>
      <c r="T314" s="11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1">
        <f t="shared" si="22"/>
        <v>40357.227939814817</v>
      </c>
      <c r="T315" s="11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1">
        <f t="shared" si="22"/>
        <v>41304.833194444444</v>
      </c>
      <c r="T316" s="11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1">
        <f t="shared" si="22"/>
        <v>41113.77238425926</v>
      </c>
      <c r="T317" s="11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1">
        <f t="shared" si="22"/>
        <v>41950.923576388886</v>
      </c>
      <c r="T318" s="11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1">
        <f t="shared" si="22"/>
        <v>41589.676886574074</v>
      </c>
      <c r="T319" s="11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1">
        <f t="shared" si="22"/>
        <v>41330.038784722223</v>
      </c>
      <c r="T320" s="11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1">
        <f t="shared" si="22"/>
        <v>40123.83829861111</v>
      </c>
      <c r="T321" s="11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1">
        <f t="shared" si="22"/>
        <v>42331.551307870366</v>
      </c>
      <c r="T322" s="11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ROUND(E323/L323, 2)</f>
        <v>106.62</v>
      </c>
      <c r="Q323" s="10" t="s">
        <v>8308</v>
      </c>
      <c r="R323" t="s">
        <v>8313</v>
      </c>
      <c r="S323" s="11">
        <f t="shared" ref="S323:S386" si="27">(((J323/60)/60)/24)+DATE(1970,1,1)</f>
        <v>42647.446597222224</v>
      </c>
      <c r="T323" s="11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1">
        <f t="shared" si="27"/>
        <v>42473.57</v>
      </c>
      <c r="T324" s="11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1">
        <f t="shared" si="27"/>
        <v>42576.452731481477</v>
      </c>
      <c r="T378" s="11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1">
        <f t="shared" si="27"/>
        <v>42292.250787037032</v>
      </c>
      <c r="T379" s="11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1">
        <f t="shared" si="27"/>
        <v>42370.571851851855</v>
      </c>
      <c r="T380" s="11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1">
        <f t="shared" si="27"/>
        <v>40987.688333333332</v>
      </c>
      <c r="T381" s="11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1">
        <f t="shared" si="27"/>
        <v>42367.719814814816</v>
      </c>
      <c r="T382" s="11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1">
        <f t="shared" si="27"/>
        <v>41085.698113425926</v>
      </c>
      <c r="T383" s="11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1">
        <f t="shared" si="27"/>
        <v>41144.709490740745</v>
      </c>
      <c r="T384" s="11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1">
        <f t="shared" si="27"/>
        <v>41755.117581018516</v>
      </c>
      <c r="T385" s="11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1">
        <f t="shared" si="27"/>
        <v>41980.781793981485</v>
      </c>
      <c r="T386" s="11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ROUND(E387/L387, 2)</f>
        <v>111.8</v>
      </c>
      <c r="Q387" s="10" t="s">
        <v>8308</v>
      </c>
      <c r="R387" t="s">
        <v>8313</v>
      </c>
      <c r="S387" s="11">
        <f t="shared" ref="S387:S450" si="32">(((J387/60)/60)/24)+DATE(1970,1,1)</f>
        <v>41934.584502314814</v>
      </c>
      <c r="T387" s="11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1">
        <f t="shared" si="32"/>
        <v>42211.951284722221</v>
      </c>
      <c r="T388" s="11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t="e">
        <f t="shared" si="31"/>
        <v>#DIV/0!</v>
      </c>
      <c r="Q429" s="10" t="s">
        <v>8308</v>
      </c>
      <c r="R429" t="s">
        <v>8314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t="e">
        <f t="shared" si="31"/>
        <v>#DIV/0!</v>
      </c>
      <c r="Q431" s="10" t="s">
        <v>8308</v>
      </c>
      <c r="R431" t="s">
        <v>8314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t="e">
        <f t="shared" si="31"/>
        <v>#DIV/0!</v>
      </c>
      <c r="Q435" s="10" t="s">
        <v>8308</v>
      </c>
      <c r="R435" t="s">
        <v>8314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t="e">
        <f t="shared" si="31"/>
        <v>#DIV/0!</v>
      </c>
      <c r="Q438" s="10" t="s">
        <v>8308</v>
      </c>
      <c r="R438" t="s">
        <v>8314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t="e">
        <f t="shared" si="31"/>
        <v>#DIV/0!</v>
      </c>
      <c r="Q439" s="10" t="s">
        <v>8308</v>
      </c>
      <c r="R439" t="s">
        <v>8314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t="e">
        <f t="shared" si="31"/>
        <v>#DIV/0!</v>
      </c>
      <c r="Q441" s="10" t="s">
        <v>8308</v>
      </c>
      <c r="R441" t="s">
        <v>8314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1">
        <f t="shared" si="32"/>
        <v>42423.985567129625</v>
      </c>
      <c r="T442" s="11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t="e">
        <f t="shared" si="31"/>
        <v>#DIV/0!</v>
      </c>
      <c r="Q443" s="10" t="s">
        <v>8308</v>
      </c>
      <c r="R443" t="s">
        <v>8314</v>
      </c>
      <c r="S443" s="11">
        <f t="shared" si="32"/>
        <v>41550.793935185182</v>
      </c>
      <c r="T443" s="11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1">
        <f t="shared" si="32"/>
        <v>42024.888692129629</v>
      </c>
      <c r="T444" s="11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1">
        <f t="shared" si="32"/>
        <v>41650.015057870369</v>
      </c>
      <c r="T445" s="11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1">
        <f t="shared" si="32"/>
        <v>40894.906956018516</v>
      </c>
      <c r="T446" s="11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1">
        <f t="shared" si="32"/>
        <v>42130.335358796292</v>
      </c>
      <c r="T447" s="11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1">
        <f t="shared" si="32"/>
        <v>42037.083564814813</v>
      </c>
      <c r="T448" s="11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1">
        <f t="shared" si="32"/>
        <v>41331.555127314816</v>
      </c>
      <c r="T449" s="11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1">
        <f t="shared" si="32"/>
        <v>41753.758043981477</v>
      </c>
      <c r="T450" s="11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ROUND(E451/L451, 2)</f>
        <v>9</v>
      </c>
      <c r="Q451" s="10" t="s">
        <v>8308</v>
      </c>
      <c r="R451" t="s">
        <v>8314</v>
      </c>
      <c r="S451" s="11">
        <f t="shared" ref="S451:S514" si="37">(((J451/60)/60)/24)+DATE(1970,1,1)</f>
        <v>41534.568113425928</v>
      </c>
      <c r="T451" s="11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1">
        <f t="shared" si="37"/>
        <v>41654.946759259255</v>
      </c>
      <c r="T452" s="11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t="e">
        <f t="shared" si="36"/>
        <v>#DIV/0!</v>
      </c>
      <c r="Q453" s="10" t="s">
        <v>8308</v>
      </c>
      <c r="R453" t="s">
        <v>8314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t="e">
        <f t="shared" si="36"/>
        <v>#DIV/0!</v>
      </c>
      <c r="Q459" s="10" t="s">
        <v>8308</v>
      </c>
      <c r="R459" t="s">
        <v>8314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t="e">
        <f t="shared" si="36"/>
        <v>#DIV/0!</v>
      </c>
      <c r="Q463" s="10" t="s">
        <v>8308</v>
      </c>
      <c r="R463" t="s">
        <v>8314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t="e">
        <f t="shared" si="36"/>
        <v>#DIV/0!</v>
      </c>
      <c r="Q464" s="10" t="s">
        <v>8308</v>
      </c>
      <c r="R464" t="s">
        <v>8314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t="e">
        <f t="shared" si="36"/>
        <v>#DIV/0!</v>
      </c>
      <c r="Q470" s="10" t="s">
        <v>8308</v>
      </c>
      <c r="R470" t="s">
        <v>8314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t="e">
        <f t="shared" si="36"/>
        <v>#DIV/0!</v>
      </c>
      <c r="Q471" s="10" t="s">
        <v>8308</v>
      </c>
      <c r="R471" t="s">
        <v>8314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t="e">
        <f t="shared" si="36"/>
        <v>#DIV/0!</v>
      </c>
      <c r="Q477" s="10" t="s">
        <v>8308</v>
      </c>
      <c r="R477" t="s">
        <v>8314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t="e">
        <f t="shared" si="36"/>
        <v>#DIV/0!</v>
      </c>
      <c r="Q479" s="10" t="s">
        <v>8308</v>
      </c>
      <c r="R479" t="s">
        <v>8314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t="e">
        <f t="shared" si="36"/>
        <v>#DIV/0!</v>
      </c>
      <c r="Q480" s="10" t="s">
        <v>8308</v>
      </c>
      <c r="R480" t="s">
        <v>8314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t="e">
        <f t="shared" si="36"/>
        <v>#DIV/0!</v>
      </c>
      <c r="Q489" s="10" t="s">
        <v>8308</v>
      </c>
      <c r="R489" t="s">
        <v>8314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t="e">
        <f t="shared" si="36"/>
        <v>#DIV/0!</v>
      </c>
      <c r="Q490" s="10" t="s">
        <v>8308</v>
      </c>
      <c r="R490" t="s">
        <v>8314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t="e">
        <f t="shared" si="36"/>
        <v>#DIV/0!</v>
      </c>
      <c r="Q492" s="10" t="s">
        <v>8308</v>
      </c>
      <c r="R492" t="s">
        <v>8314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t="e">
        <f t="shared" si="36"/>
        <v>#DIV/0!</v>
      </c>
      <c r="Q493" s="10" t="s">
        <v>8308</v>
      </c>
      <c r="R493" t="s">
        <v>8314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t="e">
        <f t="shared" si="36"/>
        <v>#DIV/0!</v>
      </c>
      <c r="Q494" s="10" t="s">
        <v>8308</v>
      </c>
      <c r="R494" t="s">
        <v>8314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t="e">
        <f t="shared" si="36"/>
        <v>#DIV/0!</v>
      </c>
      <c r="Q495" s="10" t="s">
        <v>8308</v>
      </c>
      <c r="R495" t="s">
        <v>8314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t="e">
        <f t="shared" si="36"/>
        <v>#DIV/0!</v>
      </c>
      <c r="Q497" s="10" t="s">
        <v>8308</v>
      </c>
      <c r="R497" t="s">
        <v>8314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t="e">
        <f t="shared" si="36"/>
        <v>#DIV/0!</v>
      </c>
      <c r="Q503" s="10" t="s">
        <v>8308</v>
      </c>
      <c r="R503" t="s">
        <v>8314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1">
        <f t="shared" si="37"/>
        <v>40949.98364583333</v>
      </c>
      <c r="T506" s="11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1">
        <f t="shared" si="37"/>
        <v>42318.098217592589</v>
      </c>
      <c r="T507" s="11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1">
        <f t="shared" si="37"/>
        <v>41466.552314814813</v>
      </c>
      <c r="T508" s="11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1">
        <f t="shared" si="37"/>
        <v>41156.958993055552</v>
      </c>
      <c r="T509" s="11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1">
        <f t="shared" si="37"/>
        <v>40995.024317129632</v>
      </c>
      <c r="T510" s="11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1">
        <f t="shared" si="37"/>
        <v>42153.631597222222</v>
      </c>
      <c r="T511" s="11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t="e">
        <f t="shared" si="36"/>
        <v>#DIV/0!</v>
      </c>
      <c r="Q512" s="10" t="s">
        <v>8308</v>
      </c>
      <c r="R512" t="s">
        <v>8314</v>
      </c>
      <c r="S512" s="11">
        <f t="shared" si="37"/>
        <v>42400.176377314812</v>
      </c>
      <c r="T512" s="11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1">
        <f t="shared" si="37"/>
        <v>41340.303032407406</v>
      </c>
      <c r="T513" s="11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1">
        <f t="shared" si="37"/>
        <v>42649.742210648154</v>
      </c>
      <c r="T514" s="11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ROUND(E515/L515, 2)</f>
        <v>102.38</v>
      </c>
      <c r="Q515" s="10" t="s">
        <v>8308</v>
      </c>
      <c r="R515" t="s">
        <v>8314</v>
      </c>
      <c r="S515" s="11">
        <f t="shared" ref="S515:S578" si="42">(((J515/60)/60)/24)+DATE(1970,1,1)</f>
        <v>42552.653993055559</v>
      </c>
      <c r="T515" s="11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1">
        <f t="shared" si="42"/>
        <v>41830.613969907405</v>
      </c>
      <c r="T516" s="11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t="e">
        <f t="shared" si="41"/>
        <v>#DIV/0!</v>
      </c>
      <c r="Q518" s="10" t="s">
        <v>8308</v>
      </c>
      <c r="R518" t="s">
        <v>8314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t="e">
        <f t="shared" si="41"/>
        <v>#DIV/0!</v>
      </c>
      <c r="Q520" s="10" t="s">
        <v>8308</v>
      </c>
      <c r="R520" t="s">
        <v>8314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 t="e">
        <f t="shared" si="41"/>
        <v>#DIV/0!</v>
      </c>
      <c r="Q549" s="10" t="s">
        <v>8317</v>
      </c>
      <c r="R549" t="s">
        <v>8318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 t="e">
        <f t="shared" si="41"/>
        <v>#DIV/0!</v>
      </c>
      <c r="Q554" s="10" t="s">
        <v>8317</v>
      </c>
      <c r="R554" t="s">
        <v>8318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 t="e">
        <f t="shared" si="41"/>
        <v>#DIV/0!</v>
      </c>
      <c r="Q557" s="10" t="s">
        <v>8317</v>
      </c>
      <c r="R557" t="s">
        <v>8318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 t="e">
        <f t="shared" si="41"/>
        <v>#DIV/0!</v>
      </c>
      <c r="Q560" s="10" t="s">
        <v>8317</v>
      </c>
      <c r="R560" t="s">
        <v>8318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 t="e">
        <f t="shared" si="41"/>
        <v>#DIV/0!</v>
      </c>
      <c r="Q564" s="10" t="s">
        <v>8317</v>
      </c>
      <c r="R564" t="s">
        <v>8318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 t="e">
        <f t="shared" si="41"/>
        <v>#DIV/0!</v>
      </c>
      <c r="Q567" s="10" t="s">
        <v>8317</v>
      </c>
      <c r="R567" t="s">
        <v>8318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 t="e">
        <f t="shared" si="41"/>
        <v>#DIV/0!</v>
      </c>
      <c r="Q569" s="10" t="s">
        <v>8317</v>
      </c>
      <c r="R569" t="s">
        <v>8318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1">
        <f t="shared" si="42"/>
        <v>42348.9215625</v>
      </c>
      <c r="T570" s="11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1">
        <f t="shared" si="42"/>
        <v>42340.847361111111</v>
      </c>
      <c r="T571" s="11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1">
        <f t="shared" si="42"/>
        <v>42388.798252314817</v>
      </c>
      <c r="T572" s="11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1">
        <f t="shared" si="42"/>
        <v>42192.816238425927</v>
      </c>
      <c r="T573" s="11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 t="e">
        <f t="shared" si="41"/>
        <v>#DIV/0!</v>
      </c>
      <c r="Q574" s="10" t="s">
        <v>8317</v>
      </c>
      <c r="R574" t="s">
        <v>8318</v>
      </c>
      <c r="S574" s="11">
        <f t="shared" si="42"/>
        <v>42282.71629629629</v>
      </c>
      <c r="T574" s="11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1">
        <f t="shared" si="42"/>
        <v>41963.050127314811</v>
      </c>
      <c r="T575" s="11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1">
        <f t="shared" si="42"/>
        <v>42632.443368055552</v>
      </c>
      <c r="T576" s="11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1">
        <f t="shared" si="42"/>
        <v>42138.692627314813</v>
      </c>
      <c r="T577" s="11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1">
        <f t="shared" si="42"/>
        <v>42031.471666666665</v>
      </c>
      <c r="T578" s="11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ROUND(E579/L579, 2)</f>
        <v>10</v>
      </c>
      <c r="Q579" s="10" t="s">
        <v>8317</v>
      </c>
      <c r="R579" t="s">
        <v>8318</v>
      </c>
      <c r="S579" s="11">
        <f t="shared" ref="S579:S642" si="47">(((J579/60)/60)/24)+DATE(1970,1,1)</f>
        <v>42450.589143518519</v>
      </c>
      <c r="T579" s="11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1">
        <f t="shared" si="47"/>
        <v>42230.578622685185</v>
      </c>
      <c r="T580" s="11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t="e">
        <f t="shared" si="46"/>
        <v>#DIV/0!</v>
      </c>
      <c r="Q583" s="10" t="s">
        <v>8317</v>
      </c>
      <c r="R583" t="s">
        <v>8318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t="e">
        <f t="shared" si="46"/>
        <v>#DIV/0!</v>
      </c>
      <c r="Q584" s="10" t="s">
        <v>8317</v>
      </c>
      <c r="R584" t="s">
        <v>8318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 t="e">
        <f t="shared" si="46"/>
        <v>#DIV/0!</v>
      </c>
      <c r="Q587" s="10" t="s">
        <v>8317</v>
      </c>
      <c r="R587" t="s">
        <v>8318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1">
        <f t="shared" si="47"/>
        <v>42073.798171296294</v>
      </c>
      <c r="T602" s="11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1">
        <f t="shared" si="47"/>
        <v>41969.858090277776</v>
      </c>
      <c r="T603" s="11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 t="e">
        <f t="shared" si="46"/>
        <v>#DIV/0!</v>
      </c>
      <c r="Q604" s="10" t="s">
        <v>8317</v>
      </c>
      <c r="R604" t="s">
        <v>8318</v>
      </c>
      <c r="S604" s="11">
        <f t="shared" si="47"/>
        <v>42143.79415509259</v>
      </c>
      <c r="T604" s="11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1">
        <f t="shared" si="47"/>
        <v>41835.639155092591</v>
      </c>
      <c r="T605" s="11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 t="e">
        <f t="shared" si="46"/>
        <v>#DIV/0!</v>
      </c>
      <c r="Q606" s="10" t="s">
        <v>8317</v>
      </c>
      <c r="R606" t="s">
        <v>8318</v>
      </c>
      <c r="S606" s="11">
        <f t="shared" si="47"/>
        <v>41849.035370370373</v>
      </c>
      <c r="T606" s="11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1">
        <f t="shared" si="47"/>
        <v>42194.357731481476</v>
      </c>
      <c r="T607" s="11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1">
        <f t="shared" si="47"/>
        <v>42102.650567129633</v>
      </c>
      <c r="T608" s="11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 t="e">
        <f t="shared" si="46"/>
        <v>#DIV/0!</v>
      </c>
      <c r="Q609" s="10" t="s">
        <v>8317</v>
      </c>
      <c r="R609" t="s">
        <v>8318</v>
      </c>
      <c r="S609" s="11">
        <f t="shared" si="47"/>
        <v>42300.825648148151</v>
      </c>
      <c r="T609" s="11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1">
        <f t="shared" si="47"/>
        <v>42140.921064814815</v>
      </c>
      <c r="T610" s="11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1">
        <f t="shared" si="47"/>
        <v>42307.034074074079</v>
      </c>
      <c r="T611" s="11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 t="e">
        <f t="shared" si="46"/>
        <v>#DIV/0!</v>
      </c>
      <c r="Q612" s="10" t="s">
        <v>8317</v>
      </c>
      <c r="R612" t="s">
        <v>8318</v>
      </c>
      <c r="S612" s="11">
        <f t="shared" si="47"/>
        <v>42086.83085648148</v>
      </c>
      <c r="T612" s="11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 t="e">
        <f t="shared" si="46"/>
        <v>#DIV/0!</v>
      </c>
      <c r="Q613" s="10" t="s">
        <v>8317</v>
      </c>
      <c r="R613" t="s">
        <v>8318</v>
      </c>
      <c r="S613" s="11">
        <f t="shared" si="47"/>
        <v>42328.560613425929</v>
      </c>
      <c r="T613" s="11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 t="e">
        <f t="shared" si="46"/>
        <v>#DIV/0!</v>
      </c>
      <c r="Q614" s="10" t="s">
        <v>8317</v>
      </c>
      <c r="R614" t="s">
        <v>8318</v>
      </c>
      <c r="S614" s="11">
        <f t="shared" si="47"/>
        <v>42585.031782407401</v>
      </c>
      <c r="T614" s="11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1">
        <f t="shared" si="47"/>
        <v>42247.496759259258</v>
      </c>
      <c r="T615" s="11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 t="e">
        <f t="shared" si="46"/>
        <v>#DIV/0!</v>
      </c>
      <c r="Q616" s="10" t="s">
        <v>8317</v>
      </c>
      <c r="R616" t="s">
        <v>8318</v>
      </c>
      <c r="S616" s="11">
        <f t="shared" si="47"/>
        <v>42515.061805555553</v>
      </c>
      <c r="T616" s="11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 t="e">
        <f t="shared" si="46"/>
        <v>#DIV/0!</v>
      </c>
      <c r="Q617" s="10" t="s">
        <v>8317</v>
      </c>
      <c r="R617" t="s">
        <v>8318</v>
      </c>
      <c r="S617" s="11">
        <f t="shared" si="47"/>
        <v>42242.122210648144</v>
      </c>
      <c r="T617" s="11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 t="e">
        <f t="shared" si="46"/>
        <v>#DIV/0!</v>
      </c>
      <c r="Q618" s="10" t="s">
        <v>8317</v>
      </c>
      <c r="R618" t="s">
        <v>8318</v>
      </c>
      <c r="S618" s="11">
        <f t="shared" si="47"/>
        <v>42761.376238425932</v>
      </c>
      <c r="T618" s="11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1">
        <f t="shared" si="47"/>
        <v>42087.343090277776</v>
      </c>
      <c r="T619" s="11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 t="e">
        <f t="shared" si="46"/>
        <v>#DIV/0!</v>
      </c>
      <c r="Q620" s="10" t="s">
        <v>8317</v>
      </c>
      <c r="R620" t="s">
        <v>8318</v>
      </c>
      <c r="S620" s="11">
        <f t="shared" si="47"/>
        <v>42317.810219907406</v>
      </c>
      <c r="T620" s="11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1">
        <f t="shared" si="47"/>
        <v>41908.650347222225</v>
      </c>
      <c r="T621" s="11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1">
        <f t="shared" si="47"/>
        <v>41831.716874999998</v>
      </c>
      <c r="T622" s="11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1">
        <f t="shared" si="47"/>
        <v>42528.987696759257</v>
      </c>
      <c r="T623" s="11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1">
        <f t="shared" si="47"/>
        <v>42532.774745370371</v>
      </c>
      <c r="T624" s="11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 t="e">
        <f t="shared" si="46"/>
        <v>#DIV/0!</v>
      </c>
      <c r="Q625" s="10" t="s">
        <v>8317</v>
      </c>
      <c r="R625" t="s">
        <v>8318</v>
      </c>
      <c r="S625" s="11">
        <f t="shared" si="47"/>
        <v>42122.009224537032</v>
      </c>
      <c r="T625" s="11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 t="e">
        <f t="shared" si="46"/>
        <v>#DIV/0!</v>
      </c>
      <c r="Q626" s="10" t="s">
        <v>8317</v>
      </c>
      <c r="R626" t="s">
        <v>8318</v>
      </c>
      <c r="S626" s="11">
        <f t="shared" si="47"/>
        <v>42108.988900462966</v>
      </c>
      <c r="T626" s="11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 t="e">
        <f t="shared" si="46"/>
        <v>#DIV/0!</v>
      </c>
      <c r="Q627" s="10" t="s">
        <v>8317</v>
      </c>
      <c r="R627" t="s">
        <v>8318</v>
      </c>
      <c r="S627" s="11">
        <f t="shared" si="47"/>
        <v>42790.895567129628</v>
      </c>
      <c r="T627" s="11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1">
        <f t="shared" si="47"/>
        <v>42198.559479166666</v>
      </c>
      <c r="T628" s="11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1">
        <f t="shared" si="47"/>
        <v>42384.306840277779</v>
      </c>
      <c r="T629" s="11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 t="e">
        <f t="shared" si="46"/>
        <v>#DIV/0!</v>
      </c>
      <c r="Q630" s="10" t="s">
        <v>8317</v>
      </c>
      <c r="R630" t="s">
        <v>8318</v>
      </c>
      <c r="S630" s="11">
        <f t="shared" si="47"/>
        <v>41803.692789351851</v>
      </c>
      <c r="T630" s="11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1">
        <f t="shared" si="47"/>
        <v>42474.637824074074</v>
      </c>
      <c r="T631" s="11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1">
        <f t="shared" si="47"/>
        <v>42223.619456018518</v>
      </c>
      <c r="T632" s="11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1">
        <f t="shared" si="47"/>
        <v>42489.772326388891</v>
      </c>
      <c r="T633" s="11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 t="e">
        <f t="shared" si="46"/>
        <v>#DIV/0!</v>
      </c>
      <c r="Q634" s="10" t="s">
        <v>8317</v>
      </c>
      <c r="R634" t="s">
        <v>8318</v>
      </c>
      <c r="S634" s="11">
        <f t="shared" si="47"/>
        <v>42303.659317129626</v>
      </c>
      <c r="T634" s="11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1">
        <f t="shared" si="47"/>
        <v>42507.29932870371</v>
      </c>
      <c r="T635" s="11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1">
        <f t="shared" si="47"/>
        <v>42031.928576388891</v>
      </c>
      <c r="T636" s="11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1">
        <f t="shared" si="47"/>
        <v>42076.092152777783</v>
      </c>
      <c r="T637" s="11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1">
        <f t="shared" si="47"/>
        <v>42131.455439814818</v>
      </c>
      <c r="T638" s="11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 t="e">
        <f t="shared" si="46"/>
        <v>#DIV/0!</v>
      </c>
      <c r="Q639" s="10" t="s">
        <v>8317</v>
      </c>
      <c r="R639" t="s">
        <v>8318</v>
      </c>
      <c r="S639" s="11">
        <f t="shared" si="47"/>
        <v>42762.962013888886</v>
      </c>
      <c r="T639" s="11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1">
        <f t="shared" si="47"/>
        <v>42759.593310185184</v>
      </c>
      <c r="T640" s="11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1">
        <f t="shared" si="47"/>
        <v>41865.583275462966</v>
      </c>
      <c r="T641" s="11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1">
        <f t="shared" si="47"/>
        <v>42683.420312500006</v>
      </c>
      <c r="T642" s="11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ROUND(E643/L643, 2)</f>
        <v>151.32</v>
      </c>
      <c r="Q643" s="10" t="s">
        <v>8317</v>
      </c>
      <c r="R643" t="s">
        <v>8319</v>
      </c>
      <c r="S643" s="11">
        <f t="shared" ref="S643:S706" si="52">(((J643/60)/60)/24)+DATE(1970,1,1)</f>
        <v>42199.57</v>
      </c>
      <c r="T643" s="11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1">
        <f t="shared" si="52"/>
        <v>42199.651319444441</v>
      </c>
      <c r="T644" s="11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 t="e">
        <f t="shared" si="51"/>
        <v>#DIV/0!</v>
      </c>
      <c r="Q688" s="10" t="s">
        <v>8317</v>
      </c>
      <c r="R688" t="s">
        <v>8319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1">
        <f t="shared" si="52"/>
        <v>41815.927106481482</v>
      </c>
      <c r="T698" s="11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1">
        <f t="shared" si="52"/>
        <v>42388.523020833338</v>
      </c>
      <c r="T699" s="11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1">
        <f t="shared" si="52"/>
        <v>41866.931076388886</v>
      </c>
      <c r="T700" s="11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1">
        <f t="shared" si="52"/>
        <v>41563.485509259262</v>
      </c>
      <c r="T701" s="11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1">
        <f t="shared" si="52"/>
        <v>42715.688437500001</v>
      </c>
      <c r="T702" s="11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1">
        <f t="shared" si="52"/>
        <v>41813.662962962961</v>
      </c>
      <c r="T703" s="11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1">
        <f t="shared" si="52"/>
        <v>42668.726701388892</v>
      </c>
      <c r="T704" s="11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1">
        <f t="shared" si="52"/>
        <v>42711.950798611113</v>
      </c>
      <c r="T705" s="11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1">
        <f t="shared" si="52"/>
        <v>42726.192916666667</v>
      </c>
      <c r="T706" s="11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ROUND(E707/L707, 2)</f>
        <v>195.4</v>
      </c>
      <c r="Q707" s="10" t="s">
        <v>8317</v>
      </c>
      <c r="R707" t="s">
        <v>8319</v>
      </c>
      <c r="S707" s="11">
        <f t="shared" ref="S707:S770" si="57">(((J707/60)/60)/24)+DATE(1970,1,1)</f>
        <v>42726.491643518515</v>
      </c>
      <c r="T707" s="11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t="e">
        <f t="shared" si="56"/>
        <v>#DIV/0!</v>
      </c>
      <c r="Q708" s="10" t="s">
        <v>8317</v>
      </c>
      <c r="R708" t="s">
        <v>8319</v>
      </c>
      <c r="S708" s="11">
        <f t="shared" si="57"/>
        <v>42676.995173611111</v>
      </c>
      <c r="T708" s="11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t="e">
        <f t="shared" si="56"/>
        <v>#DIV/0!</v>
      </c>
      <c r="Q712" s="10" t="s">
        <v>8317</v>
      </c>
      <c r="R712" t="s">
        <v>8319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 t="e">
        <f t="shared" si="56"/>
        <v>#DIV/0!</v>
      </c>
      <c r="Q762" s="10" t="s">
        <v>8320</v>
      </c>
      <c r="R762" t="s">
        <v>8322</v>
      </c>
      <c r="S762" s="11">
        <f t="shared" si="57"/>
        <v>42670.764039351852</v>
      </c>
      <c r="T762" s="11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1">
        <f t="shared" si="57"/>
        <v>41642.751458333332</v>
      </c>
      <c r="T763" s="11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 t="e">
        <f t="shared" si="56"/>
        <v>#DIV/0!</v>
      </c>
      <c r="Q764" s="10" t="s">
        <v>8320</v>
      </c>
      <c r="R764" t="s">
        <v>8322</v>
      </c>
      <c r="S764" s="11">
        <f t="shared" si="57"/>
        <v>42690.858449074076</v>
      </c>
      <c r="T764" s="11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1">
        <f t="shared" si="57"/>
        <v>41471.446851851848</v>
      </c>
      <c r="T765" s="11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 t="e">
        <f t="shared" si="56"/>
        <v>#DIV/0!</v>
      </c>
      <c r="Q766" s="10" t="s">
        <v>8320</v>
      </c>
      <c r="R766" t="s">
        <v>8322</v>
      </c>
      <c r="S766" s="11">
        <f t="shared" si="57"/>
        <v>42227.173159722224</v>
      </c>
      <c r="T766" s="11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1">
        <f t="shared" si="57"/>
        <v>41901.542638888888</v>
      </c>
      <c r="T767" s="11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 t="e">
        <f t="shared" si="56"/>
        <v>#DIV/0!</v>
      </c>
      <c r="Q768" s="10" t="s">
        <v>8320</v>
      </c>
      <c r="R768" t="s">
        <v>8322</v>
      </c>
      <c r="S768" s="11">
        <f t="shared" si="57"/>
        <v>42021.783368055556</v>
      </c>
      <c r="T768" s="11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1">
        <f t="shared" si="57"/>
        <v>42115.143634259264</v>
      </c>
      <c r="T769" s="11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 t="e">
        <f t="shared" si="56"/>
        <v>#DIV/0!</v>
      </c>
      <c r="Q770" s="10" t="s">
        <v>8320</v>
      </c>
      <c r="R770" t="s">
        <v>8322</v>
      </c>
      <c r="S770" s="11">
        <f t="shared" si="57"/>
        <v>41594.207060185188</v>
      </c>
      <c r="T770" s="11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ROUND(E771/L771, 2)</f>
        <v>31.85</v>
      </c>
      <c r="Q771" s="10" t="s">
        <v>8320</v>
      </c>
      <c r="R771" t="s">
        <v>8322</v>
      </c>
      <c r="S771" s="11">
        <f t="shared" ref="S771:S834" si="62">(((J771/60)/60)/24)+DATE(1970,1,1)</f>
        <v>41604.996458333335</v>
      </c>
      <c r="T771" s="11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t="e">
        <f t="shared" si="61"/>
        <v>#DIV/0!</v>
      </c>
      <c r="Q772" s="10" t="s">
        <v>8320</v>
      </c>
      <c r="R772" t="s">
        <v>8322</v>
      </c>
      <c r="S772" s="11">
        <f t="shared" si="62"/>
        <v>41289.999641203707</v>
      </c>
      <c r="T772" s="11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1">
        <f t="shared" si="62"/>
        <v>40250.242106481484</v>
      </c>
      <c r="T826" s="11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1">
        <f t="shared" si="62"/>
        <v>41186.306527777779</v>
      </c>
      <c r="T827" s="11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1">
        <f t="shared" si="62"/>
        <v>40973.038541666669</v>
      </c>
      <c r="T828" s="11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1">
        <f t="shared" si="62"/>
        <v>40927.473460648151</v>
      </c>
      <c r="T829" s="11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1">
        <f t="shared" si="62"/>
        <v>41073.050717592596</v>
      </c>
      <c r="T830" s="11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1">
        <f t="shared" si="62"/>
        <v>42504.801388888889</v>
      </c>
      <c r="T831" s="11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1">
        <f t="shared" si="62"/>
        <v>41325.525752314818</v>
      </c>
      <c r="T832" s="11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1">
        <f t="shared" si="62"/>
        <v>40996.646921296298</v>
      </c>
      <c r="T833" s="11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1">
        <f t="shared" si="62"/>
        <v>40869.675173611111</v>
      </c>
      <c r="T834" s="11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ROUND(E835/L835, 2)</f>
        <v>148.78</v>
      </c>
      <c r="Q835" s="10" t="s">
        <v>8323</v>
      </c>
      <c r="R835" t="s">
        <v>8324</v>
      </c>
      <c r="S835" s="11">
        <f t="shared" ref="S835:S898" si="67">(((J835/60)/60)/24)+DATE(1970,1,1)</f>
        <v>41718.878182870372</v>
      </c>
      <c r="T835" s="11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1">
        <f t="shared" si="67"/>
        <v>41422.822824074072</v>
      </c>
      <c r="T836" s="11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 t="e">
        <f t="shared" si="66"/>
        <v>#DIV/0!</v>
      </c>
      <c r="Q877" s="10" t="s">
        <v>8323</v>
      </c>
      <c r="R877" t="s">
        <v>8326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 t="e">
        <f t="shared" si="66"/>
        <v>#DIV/0!</v>
      </c>
      <c r="Q889" s="10" t="s">
        <v>8323</v>
      </c>
      <c r="R889" t="s">
        <v>8327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1">
        <f t="shared" si="67"/>
        <v>40751.753298611111</v>
      </c>
      <c r="T890" s="11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1">
        <f t="shared" si="67"/>
        <v>41887.784062500003</v>
      </c>
      <c r="T891" s="11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1">
        <f t="shared" si="67"/>
        <v>41569.698831018519</v>
      </c>
      <c r="T892" s="11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1">
        <f t="shared" si="67"/>
        <v>41842.031597222223</v>
      </c>
      <c r="T893" s="11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1">
        <f t="shared" si="67"/>
        <v>40304.20003472222</v>
      </c>
      <c r="T894" s="11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1">
        <f t="shared" si="67"/>
        <v>42065.897719907407</v>
      </c>
      <c r="T895" s="11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1">
        <f t="shared" si="67"/>
        <v>42496.981597222228</v>
      </c>
      <c r="T896" s="11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1">
        <f t="shared" si="67"/>
        <v>40431.127650462964</v>
      </c>
      <c r="T897" s="11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1">
        <f t="shared" si="67"/>
        <v>42218.872986111113</v>
      </c>
      <c r="T898" s="11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 t="e">
        <f t="shared" ref="P899:P962" si="71">ROUND(E899/L899, 2)</f>
        <v>#DIV/0!</v>
      </c>
      <c r="Q899" s="10" t="s">
        <v>8323</v>
      </c>
      <c r="R899" t="s">
        <v>8327</v>
      </c>
      <c r="S899" s="11">
        <f t="shared" ref="S899:S962" si="72">(((J899/60)/60)/24)+DATE(1970,1,1)</f>
        <v>41211.688750000001</v>
      </c>
      <c r="T899" s="11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1">
        <f t="shared" si="72"/>
        <v>40878.758217592593</v>
      </c>
      <c r="T900" s="11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t="e">
        <f t="shared" si="71"/>
        <v>#DIV/0!</v>
      </c>
      <c r="Q903" s="10" t="s">
        <v>8323</v>
      </c>
      <c r="R903" t="s">
        <v>8326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 t="e">
        <f t="shared" si="71"/>
        <v>#DIV/0!</v>
      </c>
      <c r="Q908" s="10" t="s">
        <v>8323</v>
      </c>
      <c r="R908" t="s">
        <v>8326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 t="e">
        <f t="shared" si="71"/>
        <v>#DIV/0!</v>
      </c>
      <c r="Q909" s="10" t="s">
        <v>8323</v>
      </c>
      <c r="R909" t="s">
        <v>8326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 t="e">
        <f t="shared" si="71"/>
        <v>#DIV/0!</v>
      </c>
      <c r="Q910" s="10" t="s">
        <v>8323</v>
      </c>
      <c r="R910" t="s">
        <v>8326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 t="e">
        <f t="shared" si="71"/>
        <v>#DIV/0!</v>
      </c>
      <c r="Q913" s="10" t="s">
        <v>8323</v>
      </c>
      <c r="R913" t="s">
        <v>8326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 t="e">
        <f t="shared" si="71"/>
        <v>#DIV/0!</v>
      </c>
      <c r="Q916" s="10" t="s">
        <v>8323</v>
      </c>
      <c r="R916" t="s">
        <v>8326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 t="e">
        <f t="shared" si="71"/>
        <v>#DIV/0!</v>
      </c>
      <c r="Q918" s="10" t="s">
        <v>8323</v>
      </c>
      <c r="R918" t="s">
        <v>8326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 t="e">
        <f t="shared" si="71"/>
        <v>#DIV/0!</v>
      </c>
      <c r="Q922" s="10" t="s">
        <v>8323</v>
      </c>
      <c r="R922" t="s">
        <v>8326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 t="e">
        <f t="shared" si="71"/>
        <v>#DIV/0!</v>
      </c>
      <c r="Q928" s="10" t="s">
        <v>8323</v>
      </c>
      <c r="R928" t="s">
        <v>8326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 t="e">
        <f t="shared" si="71"/>
        <v>#DIV/0!</v>
      </c>
      <c r="Q929" s="10" t="s">
        <v>8323</v>
      </c>
      <c r="R929" t="s">
        <v>8326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 t="e">
        <f t="shared" si="71"/>
        <v>#DIV/0!</v>
      </c>
      <c r="Q931" s="10" t="s">
        <v>8323</v>
      </c>
      <c r="R931" t="s">
        <v>8326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 t="e">
        <f t="shared" si="71"/>
        <v>#DIV/0!</v>
      </c>
      <c r="Q938" s="10" t="s">
        <v>8323</v>
      </c>
      <c r="R938" t="s">
        <v>8326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 t="e">
        <f t="shared" si="71"/>
        <v>#DIV/0!</v>
      </c>
      <c r="Q949" s="10" t="s">
        <v>8317</v>
      </c>
      <c r="R949" t="s">
        <v>8319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1">
        <f t="shared" si="72"/>
        <v>42662.613564814819</v>
      </c>
      <c r="T954" s="11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1">
        <f t="shared" si="72"/>
        <v>41999.164340277777</v>
      </c>
      <c r="T955" s="11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1">
        <f t="shared" si="72"/>
        <v>42194.833784722221</v>
      </c>
      <c r="T956" s="11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1">
        <f t="shared" si="72"/>
        <v>42586.295138888891</v>
      </c>
      <c r="T957" s="11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1">
        <f t="shared" si="72"/>
        <v>42060.913877314815</v>
      </c>
      <c r="T958" s="11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1">
        <f t="shared" si="72"/>
        <v>42660.552465277782</v>
      </c>
      <c r="T959" s="11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1">
        <f t="shared" si="72"/>
        <v>42082.802812499998</v>
      </c>
      <c r="T960" s="11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1">
        <f t="shared" si="72"/>
        <v>41993.174363425926</v>
      </c>
      <c r="T961" s="11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1">
        <f t="shared" si="72"/>
        <v>42766.626793981486</v>
      </c>
      <c r="T962" s="11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ROUND(E963/L963, 2)</f>
        <v>364.35</v>
      </c>
      <c r="Q963" s="10" t="s">
        <v>8317</v>
      </c>
      <c r="R963" t="s">
        <v>8319</v>
      </c>
      <c r="S963" s="11">
        <f t="shared" ref="S963:S1026" si="77">(((J963/60)/60)/24)+DATE(1970,1,1)</f>
        <v>42740.693692129629</v>
      </c>
      <c r="T963" s="11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1">
        <f t="shared" si="77"/>
        <v>42373.712418981479</v>
      </c>
      <c r="T964" s="11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 t="e">
        <f t="shared" si="76"/>
        <v>#DIV/0!</v>
      </c>
      <c r="Q990" s="10" t="s">
        <v>8317</v>
      </c>
      <c r="R990" t="s">
        <v>8319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1">
        <f t="shared" si="77"/>
        <v>42749.059722222228</v>
      </c>
      <c r="T1002" s="11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1">
        <f t="shared" si="77"/>
        <v>42720.720057870371</v>
      </c>
      <c r="T1003" s="11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1">
        <f t="shared" si="77"/>
        <v>42325.684189814812</v>
      </c>
      <c r="T1004" s="11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1">
        <f t="shared" si="77"/>
        <v>42780.709039351852</v>
      </c>
      <c r="T1005" s="11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1">
        <f t="shared" si="77"/>
        <v>42388.708645833336</v>
      </c>
      <c r="T1006" s="11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1">
        <f t="shared" si="77"/>
        <v>42276.624803240738</v>
      </c>
      <c r="T1007" s="11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1">
        <f t="shared" si="77"/>
        <v>41977.040185185186</v>
      </c>
      <c r="T1008" s="11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1">
        <f t="shared" si="77"/>
        <v>42676.583599537036</v>
      </c>
      <c r="T1009" s="11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1">
        <f t="shared" si="77"/>
        <v>42702.809201388889</v>
      </c>
      <c r="T1010" s="11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1">
        <f t="shared" si="77"/>
        <v>42510.604699074072</v>
      </c>
      <c r="T1011" s="11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1">
        <f t="shared" si="77"/>
        <v>42561.829421296294</v>
      </c>
      <c r="T1012" s="11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1">
        <f t="shared" si="77"/>
        <v>41946.898090277777</v>
      </c>
      <c r="T1013" s="11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1">
        <f t="shared" si="77"/>
        <v>42714.440416666665</v>
      </c>
      <c r="T1014" s="11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1">
        <f t="shared" si="77"/>
        <v>42339.833981481483</v>
      </c>
      <c r="T1015" s="11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1">
        <f t="shared" si="77"/>
        <v>41955.002488425926</v>
      </c>
      <c r="T1016" s="11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1">
        <f t="shared" si="77"/>
        <v>42303.878414351857</v>
      </c>
      <c r="T1017" s="11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1">
        <f t="shared" si="77"/>
        <v>42422.107129629629</v>
      </c>
      <c r="T1018" s="11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1">
        <f t="shared" si="77"/>
        <v>42289.675173611111</v>
      </c>
      <c r="T1019" s="11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1">
        <f t="shared" si="77"/>
        <v>42535.492280092592</v>
      </c>
      <c r="T1020" s="11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1">
        <f t="shared" si="77"/>
        <v>42009.973946759259</v>
      </c>
      <c r="T1021" s="11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1">
        <f t="shared" si="77"/>
        <v>42127.069548611107</v>
      </c>
      <c r="T1022" s="11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1">
        <f t="shared" si="77"/>
        <v>42271.251979166671</v>
      </c>
      <c r="T1023" s="11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1">
        <f t="shared" si="77"/>
        <v>42111.646724537044</v>
      </c>
      <c r="T1024" s="11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1">
        <f t="shared" si="77"/>
        <v>42145.919687500005</v>
      </c>
      <c r="T1025" s="11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1">
        <f t="shared" si="77"/>
        <v>42370.580590277779</v>
      </c>
      <c r="T1026" s="11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ROUND(E1027/L1027, 2)</f>
        <v>71.849999999999994</v>
      </c>
      <c r="Q1027" s="10" t="s">
        <v>8323</v>
      </c>
      <c r="R1027" t="s">
        <v>8328</v>
      </c>
      <c r="S1027" s="11">
        <f t="shared" ref="S1027:S1090" si="82">(((J1027/60)/60)/24)+DATE(1970,1,1)</f>
        <v>42049.833761574075</v>
      </c>
      <c r="T1027" s="11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1">
        <f t="shared" si="82"/>
        <v>42426.407592592594</v>
      </c>
      <c r="T1028" s="11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1">
        <f t="shared" si="82"/>
        <v>42579.708437499998</v>
      </c>
      <c r="T1042" s="11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 t="e">
        <f t="shared" si="81"/>
        <v>#DIV/0!</v>
      </c>
      <c r="Q1043" s="10" t="s">
        <v>8329</v>
      </c>
      <c r="R1043" t="s">
        <v>8330</v>
      </c>
      <c r="S1043" s="11">
        <f t="shared" si="82"/>
        <v>41831.060092592597</v>
      </c>
      <c r="T1043" s="11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1">
        <f t="shared" si="82"/>
        <v>41851.696157407408</v>
      </c>
      <c r="T1044" s="11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1">
        <f t="shared" si="82"/>
        <v>42114.252951388888</v>
      </c>
      <c r="T1045" s="11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1">
        <f t="shared" si="82"/>
        <v>42011.925937499997</v>
      </c>
      <c r="T1046" s="11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1">
        <f t="shared" si="82"/>
        <v>41844.874421296299</v>
      </c>
      <c r="T1047" s="11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 t="e">
        <f t="shared" si="81"/>
        <v>#DIV/0!</v>
      </c>
      <c r="Q1048" s="10" t="s">
        <v>8329</v>
      </c>
      <c r="R1048" t="s">
        <v>8330</v>
      </c>
      <c r="S1048" s="11">
        <f t="shared" si="82"/>
        <v>42319.851388888885</v>
      </c>
      <c r="T1048" s="11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1">
        <f t="shared" si="82"/>
        <v>41918.818460648145</v>
      </c>
      <c r="T1049" s="11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1">
        <f t="shared" si="82"/>
        <v>42598.053113425922</v>
      </c>
      <c r="T1050" s="11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 t="e">
        <f t="shared" si="81"/>
        <v>#DIV/0!</v>
      </c>
      <c r="Q1051" s="10" t="s">
        <v>8329</v>
      </c>
      <c r="R1051" t="s">
        <v>8330</v>
      </c>
      <c r="S1051" s="11">
        <f t="shared" si="82"/>
        <v>42382.431076388893</v>
      </c>
      <c r="T1051" s="11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 t="e">
        <f t="shared" si="81"/>
        <v>#DIV/0!</v>
      </c>
      <c r="Q1052" s="10" t="s">
        <v>8329</v>
      </c>
      <c r="R1052" t="s">
        <v>8330</v>
      </c>
      <c r="S1052" s="11">
        <f t="shared" si="82"/>
        <v>42231.7971875</v>
      </c>
      <c r="T1052" s="11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 t="e">
        <f t="shared" si="81"/>
        <v>#DIV/0!</v>
      </c>
      <c r="Q1053" s="10" t="s">
        <v>8329</v>
      </c>
      <c r="R1053" t="s">
        <v>8330</v>
      </c>
      <c r="S1053" s="11">
        <f t="shared" si="82"/>
        <v>41850.014178240745</v>
      </c>
      <c r="T1053" s="11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 t="e">
        <f t="shared" si="81"/>
        <v>#DIV/0!</v>
      </c>
      <c r="Q1054" s="10" t="s">
        <v>8329</v>
      </c>
      <c r="R1054" t="s">
        <v>8330</v>
      </c>
      <c r="S1054" s="11">
        <f t="shared" si="82"/>
        <v>42483.797395833331</v>
      </c>
      <c r="T1054" s="11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1">
        <f t="shared" si="82"/>
        <v>42775.172824074078</v>
      </c>
      <c r="T1055" s="11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 t="e">
        <f t="shared" si="81"/>
        <v>#DIV/0!</v>
      </c>
      <c r="Q1056" s="10" t="s">
        <v>8329</v>
      </c>
      <c r="R1056" t="s">
        <v>8330</v>
      </c>
      <c r="S1056" s="11">
        <f t="shared" si="82"/>
        <v>41831.851840277777</v>
      </c>
      <c r="T1056" s="11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 t="e">
        <f t="shared" si="81"/>
        <v>#DIV/0!</v>
      </c>
      <c r="Q1057" s="10" t="s">
        <v>8329</v>
      </c>
      <c r="R1057" t="s">
        <v>8330</v>
      </c>
      <c r="S1057" s="11">
        <f t="shared" si="82"/>
        <v>42406.992418981477</v>
      </c>
      <c r="T1057" s="11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 t="e">
        <f t="shared" si="81"/>
        <v>#DIV/0!</v>
      </c>
      <c r="Q1058" s="10" t="s">
        <v>8329</v>
      </c>
      <c r="R1058" t="s">
        <v>8330</v>
      </c>
      <c r="S1058" s="11">
        <f t="shared" si="82"/>
        <v>42058.719641203701</v>
      </c>
      <c r="T1058" s="11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 t="e">
        <f t="shared" si="81"/>
        <v>#DIV/0!</v>
      </c>
      <c r="Q1059" s="10" t="s">
        <v>8329</v>
      </c>
      <c r="R1059" t="s">
        <v>8330</v>
      </c>
      <c r="S1059" s="11">
        <f t="shared" si="82"/>
        <v>42678.871331018512</v>
      </c>
      <c r="T1059" s="11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 t="e">
        <f t="shared" si="81"/>
        <v>#DIV/0!</v>
      </c>
      <c r="Q1060" s="10" t="s">
        <v>8329</v>
      </c>
      <c r="R1060" t="s">
        <v>8330</v>
      </c>
      <c r="S1060" s="11">
        <f t="shared" si="82"/>
        <v>42047.900960648149</v>
      </c>
      <c r="T1060" s="11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 t="e">
        <f t="shared" si="81"/>
        <v>#DIV/0!</v>
      </c>
      <c r="Q1061" s="10" t="s">
        <v>8329</v>
      </c>
      <c r="R1061" t="s">
        <v>8330</v>
      </c>
      <c r="S1061" s="11">
        <f t="shared" si="82"/>
        <v>42046.79</v>
      </c>
      <c r="T1061" s="11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1">
        <f t="shared" si="82"/>
        <v>42079.913113425922</v>
      </c>
      <c r="T1062" s="11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 t="e">
        <f t="shared" si="81"/>
        <v>#DIV/0!</v>
      </c>
      <c r="Q1063" s="10" t="s">
        <v>8329</v>
      </c>
      <c r="R1063" t="s">
        <v>8330</v>
      </c>
      <c r="S1063" s="11">
        <f t="shared" si="82"/>
        <v>42432.276712962965</v>
      </c>
      <c r="T1063" s="11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1">
        <f t="shared" si="82"/>
        <v>42556.807187500002</v>
      </c>
      <c r="T1064" s="11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 t="e">
        <f t="shared" si="81"/>
        <v>#DIV/0!</v>
      </c>
      <c r="Q1065" s="10" t="s">
        <v>8329</v>
      </c>
      <c r="R1065" t="s">
        <v>8330</v>
      </c>
      <c r="S1065" s="11">
        <f t="shared" si="82"/>
        <v>42583.030810185184</v>
      </c>
      <c r="T1065" s="11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 t="e">
        <f t="shared" si="81"/>
        <v>#DIV/0!</v>
      </c>
      <c r="Q1073" s="10" t="s">
        <v>8331</v>
      </c>
      <c r="R1073" t="s">
        <v>8332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1">
        <f t="shared" si="82"/>
        <v>41740.138113425928</v>
      </c>
      <c r="T1082" s="11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1">
        <f t="shared" si="82"/>
        <v>42002.926990740743</v>
      </c>
      <c r="T1083" s="11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1">
        <f t="shared" si="82"/>
        <v>41101.906111111115</v>
      </c>
      <c r="T1084" s="11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1">
        <f t="shared" si="82"/>
        <v>41793.659525462965</v>
      </c>
      <c r="T1085" s="11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 t="e">
        <f t="shared" si="81"/>
        <v>#DIV/0!</v>
      </c>
      <c r="Q1086" s="10" t="s">
        <v>8331</v>
      </c>
      <c r="R1086" t="s">
        <v>8332</v>
      </c>
      <c r="S1086" s="11">
        <f t="shared" si="82"/>
        <v>41829.912083333329</v>
      </c>
      <c r="T1086" s="11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1">
        <f t="shared" si="82"/>
        <v>42413.671006944445</v>
      </c>
      <c r="T1087" s="11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1">
        <f t="shared" si="82"/>
        <v>41845.866793981484</v>
      </c>
      <c r="T1088" s="11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 t="e">
        <f t="shared" si="81"/>
        <v>#DIV/0!</v>
      </c>
      <c r="Q1089" s="10" t="s">
        <v>8331</v>
      </c>
      <c r="R1089" t="s">
        <v>8332</v>
      </c>
      <c r="S1089" s="11">
        <f t="shared" si="82"/>
        <v>41775.713969907411</v>
      </c>
      <c r="T1089" s="11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1">
        <f t="shared" si="82"/>
        <v>41723.799386574072</v>
      </c>
      <c r="T1090" s="11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ROUND(E1091/L1091, 2)</f>
        <v>23.96</v>
      </c>
      <c r="Q1091" s="10" t="s">
        <v>8331</v>
      </c>
      <c r="R1091" t="s">
        <v>8332</v>
      </c>
      <c r="S1091" s="11">
        <f t="shared" ref="S1091:S1154" si="87">(((J1091/60)/60)/24)+DATE(1970,1,1)</f>
        <v>42151.189525462964</v>
      </c>
      <c r="T1091" s="11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1">
        <f t="shared" si="87"/>
        <v>42123.185798611114</v>
      </c>
      <c r="T1092" s="11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 t="e">
        <f t="shared" si="86"/>
        <v>#DIV/0!</v>
      </c>
      <c r="Q1109" s="10" t="s">
        <v>8331</v>
      </c>
      <c r="R1109" t="s">
        <v>8332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 t="e">
        <f t="shared" si="86"/>
        <v>#DIV/0!</v>
      </c>
      <c r="Q1122" s="10" t="s">
        <v>8331</v>
      </c>
      <c r="R1122" t="s">
        <v>8332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 t="e">
        <f t="shared" si="86"/>
        <v>#DIV/0!</v>
      </c>
      <c r="Q1124" s="10" t="s">
        <v>8331</v>
      </c>
      <c r="R1124" t="s">
        <v>8332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 t="e">
        <f t="shared" si="86"/>
        <v>#DIV/0!</v>
      </c>
      <c r="Q1127" s="10" t="s">
        <v>8331</v>
      </c>
      <c r="R1127" t="s">
        <v>8333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 t="e">
        <f t="shared" si="86"/>
        <v>#DIV/0!</v>
      </c>
      <c r="Q1133" s="10" t="s">
        <v>8331</v>
      </c>
      <c r="R1133" t="s">
        <v>8333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 t="e">
        <f t="shared" si="86"/>
        <v>#DIV/0!</v>
      </c>
      <c r="Q1142" s="10" t="s">
        <v>8331</v>
      </c>
      <c r="R1142" t="s">
        <v>8333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 t="e">
        <f t="shared" si="86"/>
        <v>#DIV/0!</v>
      </c>
      <c r="Q1143" s="10" t="s">
        <v>8331</v>
      </c>
      <c r="R1143" t="s">
        <v>8333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 t="e">
        <f t="shared" si="86"/>
        <v>#DIV/0!</v>
      </c>
      <c r="Q1144" s="10" t="s">
        <v>8331</v>
      </c>
      <c r="R1144" t="s">
        <v>8333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 t="e">
        <f t="shared" si="86"/>
        <v>#DIV/0!</v>
      </c>
      <c r="Q1146" s="10" t="s">
        <v>8334</v>
      </c>
      <c r="R1146" t="s">
        <v>8335</v>
      </c>
      <c r="S1146" s="11">
        <f t="shared" si="87"/>
        <v>42093.181944444441</v>
      </c>
      <c r="T1146" s="11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1">
        <f t="shared" si="87"/>
        <v>41854.747592592597</v>
      </c>
      <c r="T1147" s="11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1">
        <f t="shared" si="87"/>
        <v>41723.9533912037</v>
      </c>
      <c r="T1148" s="11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 t="e">
        <f t="shared" si="86"/>
        <v>#DIV/0!</v>
      </c>
      <c r="Q1149" s="10" t="s">
        <v>8334</v>
      </c>
      <c r="R1149" t="s">
        <v>8335</v>
      </c>
      <c r="S1149" s="11">
        <f t="shared" si="87"/>
        <v>41871.972025462965</v>
      </c>
      <c r="T1149" s="11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1">
        <f t="shared" si="87"/>
        <v>42675.171076388884</v>
      </c>
      <c r="T1150" s="11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1">
        <f t="shared" si="87"/>
        <v>42507.71025462963</v>
      </c>
      <c r="T1151" s="11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1">
        <f t="shared" si="87"/>
        <v>42317.954571759255</v>
      </c>
      <c r="T1152" s="11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 t="e">
        <f t="shared" si="86"/>
        <v>#DIV/0!</v>
      </c>
      <c r="Q1153" s="10" t="s">
        <v>8334</v>
      </c>
      <c r="R1153" t="s">
        <v>8335</v>
      </c>
      <c r="S1153" s="11">
        <f t="shared" si="87"/>
        <v>42224.102581018517</v>
      </c>
      <c r="T1153" s="11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1">
        <f t="shared" si="87"/>
        <v>42109.709629629629</v>
      </c>
      <c r="T1154" s="11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ROUND(E1155/L1155, 2)</f>
        <v>50</v>
      </c>
      <c r="Q1155" s="10" t="s">
        <v>8334</v>
      </c>
      <c r="R1155" t="s">
        <v>8335</v>
      </c>
      <c r="S1155" s="11">
        <f t="shared" ref="S1155:S1218" si="92">(((J1155/60)/60)/24)+DATE(1970,1,1)</f>
        <v>42143.714178240742</v>
      </c>
      <c r="T1155" s="11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1">
        <f t="shared" si="92"/>
        <v>42223.108865740738</v>
      </c>
      <c r="T1156" s="11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t="e">
        <f t="shared" si="91"/>
        <v>#DIV/0!</v>
      </c>
      <c r="Q1158" s="10" t="s">
        <v>8334</v>
      </c>
      <c r="R1158" t="s">
        <v>8335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t="e">
        <f t="shared" si="91"/>
        <v>#DIV/0!</v>
      </c>
      <c r="Q1161" s="10" t="s">
        <v>8334</v>
      </c>
      <c r="R1161" t="s">
        <v>8335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 t="e">
        <f t="shared" si="91"/>
        <v>#DIV/0!</v>
      </c>
      <c r="Q1163" s="10" t="s">
        <v>8334</v>
      </c>
      <c r="R1163" t="s">
        <v>8335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 t="e">
        <f t="shared" si="91"/>
        <v>#DIV/0!</v>
      </c>
      <c r="Q1165" s="10" t="s">
        <v>8334</v>
      </c>
      <c r="R1165" t="s">
        <v>8335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 t="e">
        <f t="shared" si="91"/>
        <v>#DIV/0!</v>
      </c>
      <c r="Q1166" s="10" t="s">
        <v>8334</v>
      </c>
      <c r="R1166" t="s">
        <v>8335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 t="e">
        <f t="shared" si="91"/>
        <v>#DIV/0!</v>
      </c>
      <c r="Q1174" s="10" t="s">
        <v>8334</v>
      </c>
      <c r="R1174" t="s">
        <v>8335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 t="e">
        <f t="shared" si="91"/>
        <v>#DIV/0!</v>
      </c>
      <c r="Q1179" s="10" t="s">
        <v>8334</v>
      </c>
      <c r="R1179" t="s">
        <v>8335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1">
        <f t="shared" si="92"/>
        <v>42423.709074074075</v>
      </c>
      <c r="T1210" s="11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1">
        <f t="shared" si="92"/>
        <v>42761.846122685187</v>
      </c>
      <c r="T1211" s="11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1">
        <f t="shared" si="92"/>
        <v>42132.941805555558</v>
      </c>
      <c r="T1212" s="11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1">
        <f t="shared" si="92"/>
        <v>42515.866446759261</v>
      </c>
      <c r="T1213" s="11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1">
        <f t="shared" si="92"/>
        <v>42318.950173611112</v>
      </c>
      <c r="T1214" s="11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1">
        <f t="shared" si="92"/>
        <v>42731.755787037036</v>
      </c>
      <c r="T1215" s="11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1">
        <f t="shared" si="92"/>
        <v>42104.840335648143</v>
      </c>
      <c r="T1216" s="11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1">
        <f t="shared" si="92"/>
        <v>41759.923101851848</v>
      </c>
      <c r="T1217" s="11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1">
        <f t="shared" si="92"/>
        <v>42247.616400462968</v>
      </c>
      <c r="T1218" s="11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ROUND(E1219/L1219, 2)</f>
        <v>148.57</v>
      </c>
      <c r="Q1219" s="10" t="s">
        <v>8336</v>
      </c>
      <c r="R1219" t="s">
        <v>8337</v>
      </c>
      <c r="S1219" s="11">
        <f t="shared" ref="S1219:S1282" si="97">(((J1219/60)/60)/24)+DATE(1970,1,1)</f>
        <v>42535.809490740736</v>
      </c>
      <c r="T1219" s="11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1">
        <f t="shared" si="97"/>
        <v>42278.662037037036</v>
      </c>
      <c r="T1220" s="11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1">
        <f t="shared" si="97"/>
        <v>41736.549791666665</v>
      </c>
      <c r="T1226" s="11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1">
        <f t="shared" si="97"/>
        <v>41509.905995370369</v>
      </c>
      <c r="T1227" s="11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1">
        <f t="shared" si="97"/>
        <v>41715.874780092592</v>
      </c>
      <c r="T1228" s="11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 t="e">
        <f t="shared" si="96"/>
        <v>#DIV/0!</v>
      </c>
      <c r="Q1229" s="10" t="s">
        <v>8323</v>
      </c>
      <c r="R1229" t="s">
        <v>8338</v>
      </c>
      <c r="S1229" s="11">
        <f t="shared" si="97"/>
        <v>41827.919166666667</v>
      </c>
      <c r="T1229" s="11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1">
        <f t="shared" si="97"/>
        <v>40754.729259259257</v>
      </c>
      <c r="T1230" s="11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1">
        <f t="shared" si="97"/>
        <v>40985.459803240738</v>
      </c>
      <c r="T1231" s="11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 t="e">
        <f t="shared" si="96"/>
        <v>#DIV/0!</v>
      </c>
      <c r="Q1232" s="10" t="s">
        <v>8323</v>
      </c>
      <c r="R1232" t="s">
        <v>8338</v>
      </c>
      <c r="S1232" s="11">
        <f t="shared" si="97"/>
        <v>40568.972569444442</v>
      </c>
      <c r="T1232" s="11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 t="e">
        <f t="shared" si="96"/>
        <v>#DIV/0!</v>
      </c>
      <c r="Q1233" s="10" t="s">
        <v>8323</v>
      </c>
      <c r="R1233" t="s">
        <v>8338</v>
      </c>
      <c r="S1233" s="11">
        <f t="shared" si="97"/>
        <v>42193.941759259258</v>
      </c>
      <c r="T1233" s="11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1">
        <f t="shared" si="97"/>
        <v>41506.848032407412</v>
      </c>
      <c r="T1234" s="11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1">
        <f t="shared" si="97"/>
        <v>40939.948773148149</v>
      </c>
      <c r="T1235" s="11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 t="e">
        <f t="shared" si="96"/>
        <v>#DIV/0!</v>
      </c>
      <c r="Q1236" s="10" t="s">
        <v>8323</v>
      </c>
      <c r="R1236" t="s">
        <v>8338</v>
      </c>
      <c r="S1236" s="11">
        <f t="shared" si="97"/>
        <v>42007.788680555561</v>
      </c>
      <c r="T1236" s="11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1">
        <f t="shared" si="97"/>
        <v>41583.135405092595</v>
      </c>
      <c r="T1237" s="11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 t="e">
        <f t="shared" si="96"/>
        <v>#DIV/0!</v>
      </c>
      <c r="Q1238" s="10" t="s">
        <v>8323</v>
      </c>
      <c r="R1238" t="s">
        <v>8338</v>
      </c>
      <c r="S1238" s="11">
        <f t="shared" si="97"/>
        <v>41110.680138888885</v>
      </c>
      <c r="T1238" s="11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 t="e">
        <f t="shared" si="96"/>
        <v>#DIV/0!</v>
      </c>
      <c r="Q1239" s="10" t="s">
        <v>8323</v>
      </c>
      <c r="R1239" t="s">
        <v>8338</v>
      </c>
      <c r="S1239" s="11">
        <f t="shared" si="97"/>
        <v>41125.283159722225</v>
      </c>
      <c r="T1239" s="11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1">
        <f t="shared" si="97"/>
        <v>40731.61037037037</v>
      </c>
      <c r="T1240" s="11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 t="e">
        <f t="shared" si="96"/>
        <v>#DIV/0!</v>
      </c>
      <c r="Q1241" s="10" t="s">
        <v>8323</v>
      </c>
      <c r="R1241" t="s">
        <v>8338</v>
      </c>
      <c r="S1241" s="11">
        <f t="shared" si="97"/>
        <v>40883.962581018517</v>
      </c>
      <c r="T1241" s="11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1">
        <f t="shared" si="97"/>
        <v>41409.040011574078</v>
      </c>
      <c r="T1242" s="11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1">
        <f t="shared" si="97"/>
        <v>41923.837731481479</v>
      </c>
      <c r="T1243" s="11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1">
        <f t="shared" si="97"/>
        <v>40782.165532407409</v>
      </c>
      <c r="T1244" s="11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1">
        <f t="shared" si="97"/>
        <v>40671.879293981481</v>
      </c>
      <c r="T1245" s="11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1">
        <f t="shared" si="97"/>
        <v>40274.745127314818</v>
      </c>
      <c r="T1274" s="11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1">
        <f t="shared" si="97"/>
        <v>41852.730219907404</v>
      </c>
      <c r="T1275" s="11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1">
        <f t="shared" si="97"/>
        <v>41116.690104166664</v>
      </c>
      <c r="T1276" s="11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1">
        <f t="shared" si="97"/>
        <v>41458.867905092593</v>
      </c>
      <c r="T1277" s="11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1">
        <f t="shared" si="97"/>
        <v>40007.704247685186</v>
      </c>
      <c r="T1278" s="11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1">
        <f t="shared" si="97"/>
        <v>41121.561886574076</v>
      </c>
      <c r="T1279" s="11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1">
        <f t="shared" si="97"/>
        <v>41786.555162037039</v>
      </c>
      <c r="T1280" s="11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1">
        <f t="shared" si="97"/>
        <v>41682.099189814813</v>
      </c>
      <c r="T1281" s="11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1">
        <f t="shared" si="97"/>
        <v>40513.757569444446</v>
      </c>
      <c r="T1282" s="11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ROUND(E1283/L1283, 2)</f>
        <v>104.73</v>
      </c>
      <c r="Q1283" s="10" t="s">
        <v>8323</v>
      </c>
      <c r="R1283" t="s">
        <v>8324</v>
      </c>
      <c r="S1283" s="11">
        <f t="shared" ref="S1283:S1346" si="102">(((J1283/60)/60)/24)+DATE(1970,1,1)</f>
        <v>41463.743472222224</v>
      </c>
      <c r="T1283" s="11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1">
        <f t="shared" si="102"/>
        <v>41586.475173611114</v>
      </c>
      <c r="T1284" s="11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1">
        <f t="shared" si="102"/>
        <v>42747.194502314815</v>
      </c>
      <c r="T1306" s="11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1">
        <f t="shared" si="102"/>
        <v>42543.665601851855</v>
      </c>
      <c r="T1307" s="11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1">
        <f t="shared" si="102"/>
        <v>41947.457569444443</v>
      </c>
      <c r="T1308" s="11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1">
        <f t="shared" si="102"/>
        <v>42387.503229166665</v>
      </c>
      <c r="T1309" s="11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1">
        <f t="shared" si="102"/>
        <v>42611.613564814819</v>
      </c>
      <c r="T1310" s="11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1">
        <f t="shared" si="102"/>
        <v>42257.882731481484</v>
      </c>
      <c r="T1311" s="11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1">
        <f t="shared" si="102"/>
        <v>42556.667245370365</v>
      </c>
      <c r="T1312" s="11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1">
        <f t="shared" si="102"/>
        <v>42669.802303240736</v>
      </c>
      <c r="T1313" s="11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1">
        <f t="shared" si="102"/>
        <v>42082.702800925923</v>
      </c>
      <c r="T1314" s="11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1">
        <f t="shared" si="102"/>
        <v>42402.709652777776</v>
      </c>
      <c r="T1315" s="11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1">
        <f t="shared" si="102"/>
        <v>42604.669675925921</v>
      </c>
      <c r="T1316" s="11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1">
        <f t="shared" si="102"/>
        <v>42278.498240740737</v>
      </c>
      <c r="T1317" s="11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1">
        <f t="shared" si="102"/>
        <v>42393.961909722217</v>
      </c>
      <c r="T1318" s="11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1">
        <f t="shared" si="102"/>
        <v>42520.235486111109</v>
      </c>
      <c r="T1319" s="11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1">
        <f t="shared" si="102"/>
        <v>41985.043657407412</v>
      </c>
      <c r="T1320" s="11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1">
        <f t="shared" si="102"/>
        <v>41816.812094907407</v>
      </c>
      <c r="T1321" s="11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1">
        <f t="shared" si="102"/>
        <v>42705.690347222218</v>
      </c>
      <c r="T1322" s="11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1">
        <f t="shared" si="102"/>
        <v>42697.74927083333</v>
      </c>
      <c r="T1323" s="11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1">
        <f t="shared" si="102"/>
        <v>42115.656539351854</v>
      </c>
      <c r="T1324" s="11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1">
        <f t="shared" si="102"/>
        <v>42451.698449074072</v>
      </c>
      <c r="T1325" s="11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1">
        <f t="shared" si="102"/>
        <v>42626.633703703701</v>
      </c>
      <c r="T1326" s="11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1">
        <f t="shared" si="102"/>
        <v>42704.086053240739</v>
      </c>
      <c r="T1327" s="11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1">
        <f t="shared" si="102"/>
        <v>41974.791990740734</v>
      </c>
      <c r="T1328" s="11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1">
        <f t="shared" si="102"/>
        <v>42123.678645833337</v>
      </c>
      <c r="T1329" s="11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1">
        <f t="shared" si="102"/>
        <v>42612.642754629633</v>
      </c>
      <c r="T1330" s="11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1">
        <f t="shared" si="102"/>
        <v>41935.221585648149</v>
      </c>
      <c r="T1331" s="11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1">
        <f t="shared" si="102"/>
        <v>42522.276724537034</v>
      </c>
      <c r="T1332" s="11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1">
        <f t="shared" si="102"/>
        <v>42569.50409722222</v>
      </c>
      <c r="T1333" s="11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 t="e">
        <f t="shared" si="101"/>
        <v>#DIV/0!</v>
      </c>
      <c r="Q1334" s="10" t="s">
        <v>8317</v>
      </c>
      <c r="R1334" t="s">
        <v>8319</v>
      </c>
      <c r="S1334" s="11">
        <f t="shared" si="102"/>
        <v>42732.060277777782</v>
      </c>
      <c r="T1334" s="11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 t="e">
        <f t="shared" si="101"/>
        <v>#DIV/0!</v>
      </c>
      <c r="Q1335" s="10" t="s">
        <v>8317</v>
      </c>
      <c r="R1335" t="s">
        <v>8319</v>
      </c>
      <c r="S1335" s="11">
        <f t="shared" si="102"/>
        <v>41806.106770833336</v>
      </c>
      <c r="T1335" s="11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1">
        <f t="shared" si="102"/>
        <v>42410.774155092593</v>
      </c>
      <c r="T1336" s="11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1">
        <f t="shared" si="102"/>
        <v>42313.936365740738</v>
      </c>
      <c r="T1337" s="11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1">
        <f t="shared" si="102"/>
        <v>41955.863750000004</v>
      </c>
      <c r="T1338" s="11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1">
        <f t="shared" si="102"/>
        <v>42767.577303240745</v>
      </c>
      <c r="T1339" s="11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1">
        <f t="shared" si="102"/>
        <v>42188.803622685184</v>
      </c>
      <c r="T1340" s="11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1">
        <f t="shared" si="102"/>
        <v>41936.647164351853</v>
      </c>
      <c r="T1341" s="11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 t="e">
        <f t="shared" si="101"/>
        <v>#DIV/0!</v>
      </c>
      <c r="Q1342" s="10" t="s">
        <v>8317</v>
      </c>
      <c r="R1342" t="s">
        <v>8319</v>
      </c>
      <c r="S1342" s="11">
        <f t="shared" si="102"/>
        <v>41836.595520833333</v>
      </c>
      <c r="T1342" s="11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1">
        <f t="shared" si="102"/>
        <v>42612.624039351853</v>
      </c>
      <c r="T1343" s="11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1">
        <f t="shared" si="102"/>
        <v>42172.816423611104</v>
      </c>
      <c r="T1344" s="11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1">
        <f t="shared" si="102"/>
        <v>42542.526423611111</v>
      </c>
      <c r="T1345" s="11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1">
        <f t="shared" si="102"/>
        <v>42522.789803240739</v>
      </c>
      <c r="T1346" s="11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ROUND(E1347/L1347, 2)</f>
        <v>53.57</v>
      </c>
      <c r="Q1347" s="10" t="s">
        <v>8320</v>
      </c>
      <c r="R1347" t="s">
        <v>8321</v>
      </c>
      <c r="S1347" s="11">
        <f t="shared" ref="S1347:S1410" si="107">(((J1347/60)/60)/24)+DATE(1970,1,1)</f>
        <v>41799.814340277779</v>
      </c>
      <c r="T1347" s="11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1">
        <f t="shared" si="107"/>
        <v>41422.075821759259</v>
      </c>
      <c r="T1348" s="11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1">
        <f t="shared" si="107"/>
        <v>42498.341122685189</v>
      </c>
      <c r="T1402" s="11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1">
        <f t="shared" si="107"/>
        <v>41399.99622685185</v>
      </c>
      <c r="T1403" s="11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1">
        <f t="shared" si="107"/>
        <v>42065.053368055553</v>
      </c>
      <c r="T1404" s="11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1">
        <f t="shared" si="107"/>
        <v>41451.062905092593</v>
      </c>
      <c r="T1405" s="11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1">
        <f t="shared" si="107"/>
        <v>42032.510243055556</v>
      </c>
      <c r="T1406" s="11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1">
        <f t="shared" si="107"/>
        <v>41941.680567129632</v>
      </c>
      <c r="T1407" s="11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1">
        <f t="shared" si="107"/>
        <v>42297.432951388888</v>
      </c>
      <c r="T1408" s="11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1">
        <f t="shared" si="107"/>
        <v>41838.536782407406</v>
      </c>
      <c r="T1409" s="11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1">
        <f t="shared" si="107"/>
        <v>42291.872175925921</v>
      </c>
      <c r="T1410" s="11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 t="e">
        <f t="shared" ref="P1411:P1474" si="111">ROUND(E1411/L1411, 2)</f>
        <v>#DIV/0!</v>
      </c>
      <c r="Q1411" s="10" t="s">
        <v>8320</v>
      </c>
      <c r="R1411" t="s">
        <v>8339</v>
      </c>
      <c r="S1411" s="11">
        <f t="shared" ref="S1411:S1474" si="112">(((J1411/60)/60)/24)+DATE(1970,1,1)</f>
        <v>41945.133506944447</v>
      </c>
      <c r="T1411" s="11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1">
        <f t="shared" si="112"/>
        <v>42479.318518518514</v>
      </c>
      <c r="T1412" s="11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 t="e">
        <f t="shared" si="111"/>
        <v>#DIV/0!</v>
      </c>
      <c r="Q1418" s="10" t="s">
        <v>8320</v>
      </c>
      <c r="R1418" t="s">
        <v>8339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 t="e">
        <f t="shared" si="111"/>
        <v>#DIV/0!</v>
      </c>
      <c r="Q1427" s="10" t="s">
        <v>8320</v>
      </c>
      <c r="R1427" t="s">
        <v>8339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 t="e">
        <f t="shared" si="111"/>
        <v>#DIV/0!</v>
      </c>
      <c r="Q1428" s="10" t="s">
        <v>8320</v>
      </c>
      <c r="R1428" t="s">
        <v>8339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 t="e">
        <f t="shared" si="111"/>
        <v>#DIV/0!</v>
      </c>
      <c r="Q1431" s="10" t="s">
        <v>8320</v>
      </c>
      <c r="R1431" t="s">
        <v>8339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 t="e">
        <f t="shared" si="111"/>
        <v>#DIV/0!</v>
      </c>
      <c r="Q1434" s="10" t="s">
        <v>8320</v>
      </c>
      <c r="R1434" t="s">
        <v>8339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 t="e">
        <f t="shared" si="111"/>
        <v>#DIV/0!</v>
      </c>
      <c r="Q1444" s="10" t="s">
        <v>8320</v>
      </c>
      <c r="R1444" t="s">
        <v>8339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 t="e">
        <f t="shared" si="111"/>
        <v>#DIV/0!</v>
      </c>
      <c r="Q1445" s="10" t="s">
        <v>8320</v>
      </c>
      <c r="R1445" t="s">
        <v>8339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 t="e">
        <f t="shared" si="111"/>
        <v>#DIV/0!</v>
      </c>
      <c r="Q1446" s="10" t="s">
        <v>8320</v>
      </c>
      <c r="R1446" t="s">
        <v>8339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 t="e">
        <f t="shared" si="111"/>
        <v>#DIV/0!</v>
      </c>
      <c r="Q1447" s="10" t="s">
        <v>8320</v>
      </c>
      <c r="R1447" t="s">
        <v>8339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 t="e">
        <f t="shared" si="111"/>
        <v>#DIV/0!</v>
      </c>
      <c r="Q1448" s="10" t="s">
        <v>8320</v>
      </c>
      <c r="R1448" t="s">
        <v>8339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 t="e">
        <f t="shared" si="111"/>
        <v>#DIV/0!</v>
      </c>
      <c r="Q1450" s="10" t="s">
        <v>8320</v>
      </c>
      <c r="R1450" t="s">
        <v>8339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 t="e">
        <f t="shared" si="111"/>
        <v>#DIV/0!</v>
      </c>
      <c r="Q1451" s="10" t="s">
        <v>8320</v>
      </c>
      <c r="R1451" t="s">
        <v>8339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1">
        <f t="shared" si="112"/>
        <v>41931.959016203706</v>
      </c>
      <c r="T1453" s="11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 t="e">
        <f t="shared" si="111"/>
        <v>#DIV/0!</v>
      </c>
      <c r="Q1454" s="10" t="s">
        <v>8320</v>
      </c>
      <c r="R1454" t="s">
        <v>8339</v>
      </c>
      <c r="S1454" s="11">
        <f t="shared" si="112"/>
        <v>41818.703275462962</v>
      </c>
      <c r="T1454" s="11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 t="e">
        <f t="shared" si="111"/>
        <v>#DIV/0!</v>
      </c>
      <c r="Q1455" s="10" t="s">
        <v>8320</v>
      </c>
      <c r="R1455" t="s">
        <v>8339</v>
      </c>
      <c r="S1455" s="11">
        <f t="shared" si="112"/>
        <v>42795.696145833332</v>
      </c>
      <c r="T1455" s="11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1">
        <f t="shared" si="112"/>
        <v>42463.866666666669</v>
      </c>
      <c r="T1456" s="11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1">
        <f t="shared" si="112"/>
        <v>41832.672685185185</v>
      </c>
      <c r="T1457" s="11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1">
        <f t="shared" si="112"/>
        <v>42708.668576388889</v>
      </c>
      <c r="T1458" s="11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 t="e">
        <f t="shared" si="111"/>
        <v>#DIV/0!</v>
      </c>
      <c r="Q1459" s="10" t="s">
        <v>8320</v>
      </c>
      <c r="R1459" t="s">
        <v>8339</v>
      </c>
      <c r="S1459" s="11">
        <f t="shared" si="112"/>
        <v>42289.89634259259</v>
      </c>
      <c r="T1459" s="11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 t="e">
        <f t="shared" si="111"/>
        <v>#DIV/0!</v>
      </c>
      <c r="Q1460" s="10" t="s">
        <v>8320</v>
      </c>
      <c r="R1460" t="s">
        <v>8339</v>
      </c>
      <c r="S1460" s="11">
        <f t="shared" si="112"/>
        <v>41831.705555555556</v>
      </c>
      <c r="T1460" s="11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 t="e">
        <f t="shared" si="111"/>
        <v>#DIV/0!</v>
      </c>
      <c r="Q1461" s="10" t="s">
        <v>8320</v>
      </c>
      <c r="R1461" t="s">
        <v>8339</v>
      </c>
      <c r="S1461" s="11">
        <f t="shared" si="112"/>
        <v>42312.204814814817</v>
      </c>
      <c r="T1461" s="11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 t="e">
        <f t="shared" si="111"/>
        <v>#DIV/0!</v>
      </c>
      <c r="Q1462" s="10" t="s">
        <v>8320</v>
      </c>
      <c r="R1462" t="s">
        <v>8339</v>
      </c>
      <c r="S1462" s="11">
        <f t="shared" si="112"/>
        <v>41915.896967592591</v>
      </c>
      <c r="T1462" s="11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1">
        <f t="shared" si="112"/>
        <v>41291.661550925928</v>
      </c>
      <c r="T1466" s="11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1">
        <f t="shared" si="112"/>
        <v>40959.734398148146</v>
      </c>
      <c r="T1467" s="11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1">
        <f t="shared" si="112"/>
        <v>42340.172060185185</v>
      </c>
      <c r="T1468" s="11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1">
        <f t="shared" si="112"/>
        <v>40933.80190972222</v>
      </c>
      <c r="T1469" s="11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1">
        <f t="shared" si="112"/>
        <v>40646.014456018522</v>
      </c>
      <c r="T1470" s="11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1">
        <f t="shared" si="112"/>
        <v>41290.598483796297</v>
      </c>
      <c r="T1471" s="11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1">
        <f t="shared" si="112"/>
        <v>41250.827118055553</v>
      </c>
      <c r="T1472" s="11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1">
        <f t="shared" si="112"/>
        <v>42073.957569444443</v>
      </c>
      <c r="T1473" s="11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1">
        <f t="shared" si="112"/>
        <v>41533.542858796296</v>
      </c>
      <c r="T1474" s="11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ROUND(E1475/L1475, 2)</f>
        <v>38.46</v>
      </c>
      <c r="Q1475" s="10" t="s">
        <v>8320</v>
      </c>
      <c r="R1475" t="s">
        <v>8340</v>
      </c>
      <c r="S1475" s="11">
        <f t="shared" ref="S1475:S1538" si="117">(((J1475/60)/60)/24)+DATE(1970,1,1)</f>
        <v>40939.979618055557</v>
      </c>
      <c r="T1475" s="11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1">
        <f t="shared" si="117"/>
        <v>41500.727916666663</v>
      </c>
      <c r="T1476" s="11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 t="e">
        <f t="shared" si="116"/>
        <v>#DIV/0!</v>
      </c>
      <c r="Q1486" s="10" t="s">
        <v>8320</v>
      </c>
      <c r="R1486" t="s">
        <v>8322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 t="e">
        <f t="shared" si="116"/>
        <v>#DIV/0!</v>
      </c>
      <c r="Q1489" s="10" t="s">
        <v>8320</v>
      </c>
      <c r="R1489" t="s">
        <v>8322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 t="e">
        <f t="shared" si="116"/>
        <v>#DIV/0!</v>
      </c>
      <c r="Q1491" s="10" t="s">
        <v>8320</v>
      </c>
      <c r="R1491" t="s">
        <v>8322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 t="e">
        <f t="shared" si="116"/>
        <v>#DIV/0!</v>
      </c>
      <c r="Q1495" s="10" t="s">
        <v>8320</v>
      </c>
      <c r="R1495" t="s">
        <v>8322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 t="e">
        <f t="shared" si="116"/>
        <v>#DIV/0!</v>
      </c>
      <c r="Q1497" s="10" t="s">
        <v>8320</v>
      </c>
      <c r="R1497" t="s">
        <v>8322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 t="e">
        <f t="shared" si="116"/>
        <v>#DIV/0!</v>
      </c>
      <c r="Q1498" s="10" t="s">
        <v>8320</v>
      </c>
      <c r="R1498" t="s">
        <v>8322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1">
        <f t="shared" si="117"/>
        <v>42736.732893518521</v>
      </c>
      <c r="T1530" s="11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1">
        <f t="shared" si="117"/>
        <v>42052.628703703704</v>
      </c>
      <c r="T1531" s="11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1">
        <f t="shared" si="117"/>
        <v>42275.767303240747</v>
      </c>
      <c r="T1532" s="11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1">
        <f t="shared" si="117"/>
        <v>41941.802384259259</v>
      </c>
      <c r="T1533" s="11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1">
        <f t="shared" si="117"/>
        <v>42391.475289351853</v>
      </c>
      <c r="T1534" s="11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1">
        <f t="shared" si="117"/>
        <v>42443.00204861111</v>
      </c>
      <c r="T1535" s="11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1">
        <f t="shared" si="117"/>
        <v>42221.67432870371</v>
      </c>
      <c r="T1536" s="11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1">
        <f t="shared" si="117"/>
        <v>42484.829062500001</v>
      </c>
      <c r="T1537" s="11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1">
        <f t="shared" si="117"/>
        <v>42213.802199074074</v>
      </c>
      <c r="T1538" s="11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ROUND(E1539/L1539, 2)</f>
        <v>96.38</v>
      </c>
      <c r="Q1539" s="10" t="s">
        <v>8336</v>
      </c>
      <c r="R1539" t="s">
        <v>8337</v>
      </c>
      <c r="S1539" s="11">
        <f t="shared" ref="S1539:S1602" si="122">(((J1539/60)/60)/24)+DATE(1970,1,1)</f>
        <v>42552.315127314811</v>
      </c>
      <c r="T1539" s="11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1">
        <f t="shared" si="122"/>
        <v>41981.782060185185</v>
      </c>
      <c r="T1540" s="11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 t="e">
        <f t="shared" si="121"/>
        <v>#DIV/0!</v>
      </c>
      <c r="Q1546" s="10" t="s">
        <v>8336</v>
      </c>
      <c r="R1546" t="s">
        <v>8341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 t="e">
        <f t="shared" si="121"/>
        <v>#DIV/0!</v>
      </c>
      <c r="Q1549" s="10" t="s">
        <v>8336</v>
      </c>
      <c r="R1549" t="s">
        <v>8341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 t="e">
        <f t="shared" si="121"/>
        <v>#DIV/0!</v>
      </c>
      <c r="Q1553" s="10" t="s">
        <v>8336</v>
      </c>
      <c r="R1553" t="s">
        <v>8341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 t="e">
        <f t="shared" si="121"/>
        <v>#DIV/0!</v>
      </c>
      <c r="Q1555" s="10" t="s">
        <v>8336</v>
      </c>
      <c r="R1555" t="s">
        <v>8341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 t="e">
        <f t="shared" si="121"/>
        <v>#DIV/0!</v>
      </c>
      <c r="Q1556" s="10" t="s">
        <v>8336</v>
      </c>
      <c r="R1556" t="s">
        <v>8341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 t="e">
        <f t="shared" si="121"/>
        <v>#DIV/0!</v>
      </c>
      <c r="Q1557" s="10" t="s">
        <v>8336</v>
      </c>
      <c r="R1557" t="s">
        <v>8341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1">
        <f t="shared" si="122"/>
        <v>41555.041701388887</v>
      </c>
      <c r="T1563" s="11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 t="e">
        <f t="shared" si="121"/>
        <v>#DIV/0!</v>
      </c>
      <c r="Q1564" s="10" t="s">
        <v>8320</v>
      </c>
      <c r="R1564" t="s">
        <v>8342</v>
      </c>
      <c r="S1564" s="11">
        <f t="shared" si="122"/>
        <v>40079.566157407404</v>
      </c>
      <c r="T1564" s="11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1">
        <f t="shared" si="122"/>
        <v>41652.742488425924</v>
      </c>
      <c r="T1565" s="11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1">
        <f t="shared" si="122"/>
        <v>42121.367002314815</v>
      </c>
      <c r="T1566" s="11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1">
        <f t="shared" si="122"/>
        <v>40672.729872685188</v>
      </c>
      <c r="T1567" s="11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1">
        <f t="shared" si="122"/>
        <v>42549.916712962964</v>
      </c>
      <c r="T1568" s="11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1">
        <f t="shared" si="122"/>
        <v>41671.936863425923</v>
      </c>
      <c r="T1569" s="11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1">
        <f t="shared" si="122"/>
        <v>41962.062326388885</v>
      </c>
      <c r="T1570" s="11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 t="e">
        <f t="shared" si="121"/>
        <v>#DIV/0!</v>
      </c>
      <c r="Q1571" s="10" t="s">
        <v>8320</v>
      </c>
      <c r="R1571" t="s">
        <v>8342</v>
      </c>
      <c r="S1571" s="11">
        <f t="shared" si="122"/>
        <v>41389.679560185185</v>
      </c>
      <c r="T1571" s="11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1">
        <f t="shared" si="122"/>
        <v>42438.813449074078</v>
      </c>
      <c r="T1572" s="11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1">
        <f t="shared" si="122"/>
        <v>42144.769479166673</v>
      </c>
      <c r="T1573" s="11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1">
        <f t="shared" si="122"/>
        <v>42404.033090277779</v>
      </c>
      <c r="T1574" s="11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1">
        <f t="shared" si="122"/>
        <v>42786.000023148154</v>
      </c>
      <c r="T1575" s="11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1">
        <f t="shared" si="122"/>
        <v>42017.927418981482</v>
      </c>
      <c r="T1576" s="11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1">
        <f t="shared" si="122"/>
        <v>41799.524259259262</v>
      </c>
      <c r="T1577" s="11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1">
        <f t="shared" si="122"/>
        <v>42140.879259259258</v>
      </c>
      <c r="T1578" s="11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1">
        <f t="shared" si="122"/>
        <v>41054.847777777781</v>
      </c>
      <c r="T1579" s="11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1">
        <f t="shared" si="122"/>
        <v>40399.065868055557</v>
      </c>
      <c r="T1580" s="11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1">
        <f t="shared" si="122"/>
        <v>41481.996423611112</v>
      </c>
      <c r="T1581" s="11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 t="e">
        <f t="shared" si="121"/>
        <v>#DIV/0!</v>
      </c>
      <c r="Q1582" s="10" t="s">
        <v>8320</v>
      </c>
      <c r="R1582" t="s">
        <v>8342</v>
      </c>
      <c r="S1582" s="11">
        <f t="shared" si="122"/>
        <v>40990.050069444449</v>
      </c>
      <c r="T1582" s="11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 t="e">
        <f t="shared" si="121"/>
        <v>#DIV/0!</v>
      </c>
      <c r="Q1586" s="10" t="s">
        <v>8336</v>
      </c>
      <c r="R1586" t="s">
        <v>8343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 t="e">
        <f t="shared" si="121"/>
        <v>#DIV/0!</v>
      </c>
      <c r="Q1588" s="10" t="s">
        <v>8336</v>
      </c>
      <c r="R1588" t="s">
        <v>8343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 t="e">
        <f t="shared" si="121"/>
        <v>#DIV/0!</v>
      </c>
      <c r="Q1590" s="10" t="s">
        <v>8336</v>
      </c>
      <c r="R1590" t="s">
        <v>8343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 t="e">
        <f t="shared" si="121"/>
        <v>#DIV/0!</v>
      </c>
      <c r="Q1591" s="10" t="s">
        <v>8336</v>
      </c>
      <c r="R1591" t="s">
        <v>8343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 t="e">
        <f t="shared" si="121"/>
        <v>#DIV/0!</v>
      </c>
      <c r="Q1594" s="10" t="s">
        <v>8336</v>
      </c>
      <c r="R1594" t="s">
        <v>8343</v>
      </c>
      <c r="S1594" s="11">
        <f t="shared" si="122"/>
        <v>42046.072743055556</v>
      </c>
      <c r="T1594" s="11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1">
        <f t="shared" si="122"/>
        <v>42033.845543981486</v>
      </c>
      <c r="T1595" s="11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1">
        <f t="shared" si="122"/>
        <v>42445.712754629625</v>
      </c>
      <c r="T1596" s="11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1">
        <f t="shared" si="122"/>
        <v>41780.050092592595</v>
      </c>
      <c r="T1597" s="11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1">
        <f t="shared" si="122"/>
        <v>41941.430196759262</v>
      </c>
      <c r="T1598" s="11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 t="e">
        <f t="shared" si="121"/>
        <v>#DIV/0!</v>
      </c>
      <c r="Q1599" s="10" t="s">
        <v>8336</v>
      </c>
      <c r="R1599" t="s">
        <v>8343</v>
      </c>
      <c r="S1599" s="11">
        <f t="shared" si="122"/>
        <v>42603.354131944448</v>
      </c>
      <c r="T1599" s="11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1">
        <f t="shared" si="122"/>
        <v>42151.667337962965</v>
      </c>
      <c r="T1600" s="11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 t="e">
        <f t="shared" si="121"/>
        <v>#DIV/0!</v>
      </c>
      <c r="Q1601" s="10" t="s">
        <v>8336</v>
      </c>
      <c r="R1601" t="s">
        <v>8343</v>
      </c>
      <c r="S1601" s="11">
        <f t="shared" si="122"/>
        <v>42438.53907407407</v>
      </c>
      <c r="T1601" s="11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1">
        <f t="shared" si="122"/>
        <v>41791.057314814818</v>
      </c>
      <c r="T1602" s="11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ROUND(E1603/L1603, 2)</f>
        <v>48.33</v>
      </c>
      <c r="Q1603" s="10" t="s">
        <v>8323</v>
      </c>
      <c r="R1603" t="s">
        <v>8324</v>
      </c>
      <c r="S1603" s="11">
        <f t="shared" ref="S1603:S1666" si="127">(((J1603/60)/60)/24)+DATE(1970,1,1)</f>
        <v>40638.092974537038</v>
      </c>
      <c r="T1603" s="11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1">
        <f t="shared" si="127"/>
        <v>40788.297650462962</v>
      </c>
      <c r="T1604" s="11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1">
        <f t="shared" si="127"/>
        <v>41226.928842592592</v>
      </c>
      <c r="T1658" s="11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1">
        <f t="shared" si="127"/>
        <v>41023.782037037039</v>
      </c>
      <c r="T1659" s="11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1">
        <f t="shared" si="127"/>
        <v>41223.22184027778</v>
      </c>
      <c r="T1660" s="11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1">
        <f t="shared" si="127"/>
        <v>41596.913437499999</v>
      </c>
      <c r="T1661" s="11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1">
        <f t="shared" si="127"/>
        <v>42459.693865740745</v>
      </c>
      <c r="T1662" s="11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1">
        <f t="shared" si="127"/>
        <v>42343.998043981483</v>
      </c>
      <c r="T1663" s="11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1">
        <f t="shared" si="127"/>
        <v>40848.198333333334</v>
      </c>
      <c r="T1664" s="11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1">
        <f t="shared" si="127"/>
        <v>42006.02207175926</v>
      </c>
      <c r="T1665" s="11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1">
        <f t="shared" si="127"/>
        <v>40939.761782407404</v>
      </c>
      <c r="T1666" s="11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ROUND(E1667/L1667, 2)</f>
        <v>44.96</v>
      </c>
      <c r="Q1667" s="10" t="s">
        <v>8323</v>
      </c>
      <c r="R1667" t="s">
        <v>8344</v>
      </c>
      <c r="S1667" s="11">
        <f t="shared" ref="S1667:S1730" si="132">(((J1667/60)/60)/24)+DATE(1970,1,1)</f>
        <v>40564.649456018517</v>
      </c>
      <c r="T1667" s="11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1">
        <f t="shared" si="132"/>
        <v>41331.253159722226</v>
      </c>
      <c r="T1668" s="11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 t="e">
        <f t="shared" si="131"/>
        <v>#DIV/0!</v>
      </c>
      <c r="Q1684" s="10" t="s">
        <v>8323</v>
      </c>
      <c r="R1684" t="s">
        <v>8345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 t="e">
        <f t="shared" si="131"/>
        <v>#DIV/0!</v>
      </c>
      <c r="Q1698" s="10" t="s">
        <v>8323</v>
      </c>
      <c r="R1698" t="s">
        <v>8345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 t="e">
        <f t="shared" si="131"/>
        <v>#DIV/0!</v>
      </c>
      <c r="Q1700" s="10" t="s">
        <v>8323</v>
      </c>
      <c r="R1700" t="s">
        <v>8345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 t="e">
        <f t="shared" si="131"/>
        <v>#DIV/0!</v>
      </c>
      <c r="Q1707" s="10" t="s">
        <v>8323</v>
      </c>
      <c r="R1707" t="s">
        <v>8345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 t="e">
        <f t="shared" si="131"/>
        <v>#DIV/0!</v>
      </c>
      <c r="Q1708" s="10" t="s">
        <v>8323</v>
      </c>
      <c r="R1708" t="s">
        <v>8345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 t="e">
        <f t="shared" si="131"/>
        <v>#DIV/0!</v>
      </c>
      <c r="Q1710" s="10" t="s">
        <v>8323</v>
      </c>
      <c r="R1710" t="s">
        <v>8345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 t="e">
        <f t="shared" si="131"/>
        <v>#DIV/0!</v>
      </c>
      <c r="Q1714" s="10" t="s">
        <v>8323</v>
      </c>
      <c r="R1714" t="s">
        <v>8345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1">
        <f t="shared" si="132"/>
        <v>41922.783229166671</v>
      </c>
      <c r="T1722" s="11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 t="e">
        <f t="shared" si="131"/>
        <v>#DIV/0!</v>
      </c>
      <c r="Q1723" s="10" t="s">
        <v>8323</v>
      </c>
      <c r="R1723" t="s">
        <v>8345</v>
      </c>
      <c r="S1723" s="11">
        <f t="shared" si="132"/>
        <v>42319.461377314816</v>
      </c>
      <c r="T1723" s="11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1">
        <f t="shared" si="132"/>
        <v>42425.960983796293</v>
      </c>
      <c r="T1724" s="11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1">
        <f t="shared" si="132"/>
        <v>42129.82540509259</v>
      </c>
      <c r="T1725" s="11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1">
        <f t="shared" si="132"/>
        <v>41912.932430555556</v>
      </c>
      <c r="T1726" s="11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1">
        <f t="shared" si="132"/>
        <v>41845.968159722222</v>
      </c>
      <c r="T1727" s="11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1">
        <f t="shared" si="132"/>
        <v>41788.919722222221</v>
      </c>
      <c r="T1728" s="11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1">
        <f t="shared" si="132"/>
        <v>42044.927974537044</v>
      </c>
      <c r="T1729" s="11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1">
        <f t="shared" si="132"/>
        <v>42268.625856481478</v>
      </c>
      <c r="T1730" s="11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 t="e">
        <f t="shared" ref="P1731:P1794" si="136">ROUND(E1731/L1731, 2)</f>
        <v>#DIV/0!</v>
      </c>
      <c r="Q1731" s="10" t="s">
        <v>8323</v>
      </c>
      <c r="R1731" t="s">
        <v>8345</v>
      </c>
      <c r="S1731" s="11">
        <f t="shared" ref="S1731:S1794" si="137">(((J1731/60)/60)/24)+DATE(1970,1,1)</f>
        <v>42471.052152777775</v>
      </c>
      <c r="T1731" s="11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t="e">
        <f t="shared" si="136"/>
        <v>#DIV/0!</v>
      </c>
      <c r="Q1732" s="10" t="s">
        <v>8323</v>
      </c>
      <c r="R1732" t="s">
        <v>8345</v>
      </c>
      <c r="S1732" s="11">
        <f t="shared" si="137"/>
        <v>42272.087766203709</v>
      </c>
      <c r="T1732" s="11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t="e">
        <f t="shared" si="136"/>
        <v>#DIV/0!</v>
      </c>
      <c r="Q1733" s="10" t="s">
        <v>8323</v>
      </c>
      <c r="R1733" t="s">
        <v>8345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t="e">
        <f t="shared" si="136"/>
        <v>#DIV/0!</v>
      </c>
      <c r="Q1734" s="10" t="s">
        <v>8323</v>
      </c>
      <c r="R1734" t="s">
        <v>8345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t="e">
        <f t="shared" si="136"/>
        <v>#DIV/0!</v>
      </c>
      <c r="Q1735" s="10" t="s">
        <v>8323</v>
      </c>
      <c r="R1735" t="s">
        <v>8345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 t="e">
        <f t="shared" si="136"/>
        <v>#DIV/0!</v>
      </c>
      <c r="Q1742" s="10" t="s">
        <v>8323</v>
      </c>
      <c r="R1742" t="s">
        <v>8345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 t="e">
        <f t="shared" si="136"/>
        <v>#DIV/0!</v>
      </c>
      <c r="Q1768" s="10" t="s">
        <v>8336</v>
      </c>
      <c r="R1768" t="s">
        <v>8337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1">
        <f t="shared" si="137"/>
        <v>42003.655555555553</v>
      </c>
      <c r="T1786" s="11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1">
        <f t="shared" si="137"/>
        <v>41897.134895833333</v>
      </c>
      <c r="T1787" s="11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1">
        <f t="shared" si="137"/>
        <v>41958.550659722227</v>
      </c>
      <c r="T1788" s="11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1">
        <f t="shared" si="137"/>
        <v>42068.65552083333</v>
      </c>
      <c r="T1789" s="11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1">
        <f t="shared" si="137"/>
        <v>41913.94840277778</v>
      </c>
      <c r="T1790" s="11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1">
        <f t="shared" si="137"/>
        <v>41956.250034722223</v>
      </c>
      <c r="T1791" s="11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1">
        <f t="shared" si="137"/>
        <v>42010.674513888895</v>
      </c>
      <c r="T1792" s="11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1">
        <f t="shared" si="137"/>
        <v>41973.740335648152</v>
      </c>
      <c r="T1793" s="11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1">
        <f t="shared" si="137"/>
        <v>42189.031041666662</v>
      </c>
      <c r="T1794" s="11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ROUND(E1795/L1795, 2)</f>
        <v>20</v>
      </c>
      <c r="Q1795" s="10" t="s">
        <v>8336</v>
      </c>
      <c r="R1795" t="s">
        <v>8337</v>
      </c>
      <c r="S1795" s="11">
        <f t="shared" ref="S1795:S1858" si="142">(((J1795/60)/60)/24)+DATE(1970,1,1)</f>
        <v>41940.89166666667</v>
      </c>
      <c r="T1795" s="11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1">
        <f t="shared" si="142"/>
        <v>42011.551180555558</v>
      </c>
      <c r="T1796" s="11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 t="e">
        <f t="shared" si="141"/>
        <v>#DIV/0!</v>
      </c>
      <c r="Q1815" s="10" t="s">
        <v>8336</v>
      </c>
      <c r="R1815" t="s">
        <v>8337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 t="e">
        <f t="shared" si="141"/>
        <v>#DIV/0!</v>
      </c>
      <c r="Q1817" s="10" t="s">
        <v>8336</v>
      </c>
      <c r="R1817" t="s">
        <v>8337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 t="e">
        <f t="shared" si="141"/>
        <v>#DIV/0!</v>
      </c>
      <c r="Q1820" s="10" t="s">
        <v>8336</v>
      </c>
      <c r="R1820" t="s">
        <v>8337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1">
        <f t="shared" si="142"/>
        <v>40691.788055555553</v>
      </c>
      <c r="T1850" s="11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1">
        <f t="shared" si="142"/>
        <v>41169.845590277779</v>
      </c>
      <c r="T1851" s="11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1">
        <f t="shared" si="142"/>
        <v>41800.959490740745</v>
      </c>
      <c r="T1852" s="11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1">
        <f t="shared" si="142"/>
        <v>41827.906689814816</v>
      </c>
      <c r="T1853" s="11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1">
        <f t="shared" si="142"/>
        <v>42081.77143518519</v>
      </c>
      <c r="T1854" s="11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1">
        <f t="shared" si="142"/>
        <v>41177.060381944444</v>
      </c>
      <c r="T1855" s="11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1">
        <f t="shared" si="142"/>
        <v>41388.021261574075</v>
      </c>
      <c r="T1856" s="11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1">
        <f t="shared" si="142"/>
        <v>41600.538657407407</v>
      </c>
      <c r="T1857" s="11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1">
        <f t="shared" si="142"/>
        <v>41817.854999999996</v>
      </c>
      <c r="T1858" s="11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ROUND(E1859/L1859, 2)</f>
        <v>136.36000000000001</v>
      </c>
      <c r="Q1859" s="10" t="s">
        <v>8323</v>
      </c>
      <c r="R1859" t="s">
        <v>8324</v>
      </c>
      <c r="S1859" s="11">
        <f t="shared" ref="S1859:S1922" si="147">(((J1859/60)/60)/24)+DATE(1970,1,1)</f>
        <v>41864.76866898148</v>
      </c>
      <c r="T1859" s="11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1">
        <f t="shared" si="147"/>
        <v>40833.200474537036</v>
      </c>
      <c r="T1860" s="11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t="e">
        <f t="shared" si="146"/>
        <v>#DIV/0!</v>
      </c>
      <c r="Q1863" s="10" t="s">
        <v>8331</v>
      </c>
      <c r="R1863" t="s">
        <v>8333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 t="e">
        <f t="shared" si="146"/>
        <v>#DIV/0!</v>
      </c>
      <c r="Q1871" s="10" t="s">
        <v>8331</v>
      </c>
      <c r="R1871" t="s">
        <v>8333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 t="e">
        <f t="shared" si="146"/>
        <v>#DIV/0!</v>
      </c>
      <c r="Q1878" s="10" t="s">
        <v>8331</v>
      </c>
      <c r="R1878" t="s">
        <v>8333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 t="e">
        <f t="shared" si="146"/>
        <v>#DIV/0!</v>
      </c>
      <c r="Q1879" s="10" t="s">
        <v>8331</v>
      </c>
      <c r="R1879" t="s">
        <v>8333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 t="e">
        <f t="shared" si="146"/>
        <v>#DIV/0!</v>
      </c>
      <c r="Q1880" s="10" t="s">
        <v>8331</v>
      </c>
      <c r="R1880" t="s">
        <v>8333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1">
        <f t="shared" si="147"/>
        <v>42129.226388888885</v>
      </c>
      <c r="T1914" s="11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1">
        <f t="shared" si="147"/>
        <v>41890.511319444442</v>
      </c>
      <c r="T1915" s="11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1">
        <f t="shared" si="147"/>
        <v>41929.174456018518</v>
      </c>
      <c r="T1916" s="11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1">
        <f t="shared" si="147"/>
        <v>41864.04886574074</v>
      </c>
      <c r="T1917" s="11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1">
        <f t="shared" si="147"/>
        <v>42656.717303240745</v>
      </c>
      <c r="T1918" s="11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1">
        <f t="shared" si="147"/>
        <v>42746.270057870366</v>
      </c>
      <c r="T1919" s="11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1">
        <f t="shared" si="147"/>
        <v>41828.789942129632</v>
      </c>
      <c r="T1920" s="11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1">
        <f t="shared" si="147"/>
        <v>42113.875567129624</v>
      </c>
      <c r="T1921" s="11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1">
        <f t="shared" si="147"/>
        <v>42270.875706018516</v>
      </c>
      <c r="T1922" s="11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ROUND(E1923/L1923, 2)</f>
        <v>54</v>
      </c>
      <c r="Q1923" s="10" t="s">
        <v>8323</v>
      </c>
      <c r="R1923" t="s">
        <v>8327</v>
      </c>
      <c r="S1923" s="11">
        <f t="shared" ref="S1923:S1986" si="152">(((J1923/60)/60)/24)+DATE(1970,1,1)</f>
        <v>41074.221562500003</v>
      </c>
      <c r="T1923" s="11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1">
        <f t="shared" si="152"/>
        <v>41590.255868055552</v>
      </c>
      <c r="T1924" s="11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1">
        <f t="shared" si="152"/>
        <v>41438.899594907409</v>
      </c>
      <c r="T1978" s="11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1">
        <f t="shared" si="152"/>
        <v>42311.216898148152</v>
      </c>
      <c r="T1979" s="11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1">
        <f t="shared" si="152"/>
        <v>41039.225601851853</v>
      </c>
      <c r="T1980" s="11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1">
        <f t="shared" si="152"/>
        <v>42290.460023148145</v>
      </c>
      <c r="T1981" s="11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1">
        <f t="shared" si="152"/>
        <v>42423.542384259257</v>
      </c>
      <c r="T1982" s="11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1">
        <f t="shared" si="152"/>
        <v>41799.725289351853</v>
      </c>
      <c r="T1983" s="11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 t="e">
        <f t="shared" si="151"/>
        <v>#DIV/0!</v>
      </c>
      <c r="Q1984" s="10" t="s">
        <v>8336</v>
      </c>
      <c r="R1984" t="s">
        <v>8348</v>
      </c>
      <c r="S1984" s="11">
        <f t="shared" si="152"/>
        <v>42678.586655092593</v>
      </c>
      <c r="T1984" s="11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1">
        <f t="shared" si="152"/>
        <v>42593.011782407411</v>
      </c>
      <c r="T1985" s="11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1">
        <f t="shared" si="152"/>
        <v>41913.790289351848</v>
      </c>
      <c r="T1986" s="11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ROUND(E1987/L1987, 2)</f>
        <v>12.75</v>
      </c>
      <c r="Q1987" s="10" t="s">
        <v>8336</v>
      </c>
      <c r="R1987" t="s">
        <v>8348</v>
      </c>
      <c r="S1987" s="11">
        <f t="shared" ref="S1987:S2050" si="157">(((J1987/60)/60)/24)+DATE(1970,1,1)</f>
        <v>42555.698738425926</v>
      </c>
      <c r="T1987" s="11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1">
        <f t="shared" si="157"/>
        <v>42413.433831018512</v>
      </c>
      <c r="T1988" s="11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 t="e">
        <f t="shared" si="156"/>
        <v>#DIV/0!</v>
      </c>
      <c r="Q1995" s="10" t="s">
        <v>8336</v>
      </c>
      <c r="R1995" t="s">
        <v>8348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 t="e">
        <f t="shared" si="156"/>
        <v>#DIV/0!</v>
      </c>
      <c r="Q1996" s="10" t="s">
        <v>8336</v>
      </c>
      <c r="R1996" t="s">
        <v>8348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 t="e">
        <f t="shared" si="156"/>
        <v>#DIV/0!</v>
      </c>
      <c r="Q1998" s="10" t="s">
        <v>8336</v>
      </c>
      <c r="R1998" t="s">
        <v>8348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 t="e">
        <f t="shared" si="156"/>
        <v>#DIV/0!</v>
      </c>
      <c r="Q1999" s="10" t="s">
        <v>8336</v>
      </c>
      <c r="R1999" t="s">
        <v>8348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1">
        <f t="shared" si="157"/>
        <v>41578.927118055559</v>
      </c>
      <c r="T2042" s="11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1">
        <f t="shared" si="157"/>
        <v>42654.525775462964</v>
      </c>
      <c r="T2043" s="11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1">
        <f t="shared" si="157"/>
        <v>42331.708032407405</v>
      </c>
      <c r="T2044" s="11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1">
        <f t="shared" si="157"/>
        <v>42661.176817129628</v>
      </c>
      <c r="T2045" s="11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1">
        <f t="shared" si="157"/>
        <v>42138.684189814812</v>
      </c>
      <c r="T2046" s="11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1">
        <f t="shared" si="157"/>
        <v>41069.088506944441</v>
      </c>
      <c r="T2047" s="11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1">
        <f t="shared" si="157"/>
        <v>41387.171805555554</v>
      </c>
      <c r="T2048" s="11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1">
        <f t="shared" si="157"/>
        <v>42081.903587962966</v>
      </c>
      <c r="T2049" s="11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1">
        <f t="shared" si="157"/>
        <v>41387.651516203703</v>
      </c>
      <c r="T2050" s="11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ROUND(E2051/L2051, 2)</f>
        <v>80.989999999999995</v>
      </c>
      <c r="Q2051" s="10" t="s">
        <v>8317</v>
      </c>
      <c r="R2051" t="s">
        <v>8347</v>
      </c>
      <c r="S2051" s="11">
        <f t="shared" ref="S2051:S2114" si="162">(((J2051/60)/60)/24)+DATE(1970,1,1)</f>
        <v>41575.527349537035</v>
      </c>
      <c r="T2051" s="11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1">
        <f t="shared" si="162"/>
        <v>42115.071504629625</v>
      </c>
      <c r="T2052" s="11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1">
        <f t="shared" si="162"/>
        <v>41394.074467592596</v>
      </c>
      <c r="T2106" s="11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1">
        <f t="shared" si="162"/>
        <v>41951.788807870369</v>
      </c>
      <c r="T2107" s="11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1">
        <f t="shared" si="162"/>
        <v>41270.21497685185</v>
      </c>
      <c r="T2108" s="11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1">
        <f t="shared" si="162"/>
        <v>41934.71056712963</v>
      </c>
      <c r="T2109" s="11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1">
        <f t="shared" si="162"/>
        <v>41135.175694444442</v>
      </c>
      <c r="T2110" s="11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1">
        <f t="shared" si="162"/>
        <v>42160.708530092597</v>
      </c>
      <c r="T2111" s="11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1">
        <f t="shared" si="162"/>
        <v>41759.670937499999</v>
      </c>
      <c r="T2112" s="11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1">
        <f t="shared" si="162"/>
        <v>40703.197048611109</v>
      </c>
      <c r="T2113" s="11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1">
        <f t="shared" si="162"/>
        <v>41365.928159722222</v>
      </c>
      <c r="T2114" s="11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ROUND(E2115/L2115, 2)</f>
        <v>68.599999999999994</v>
      </c>
      <c r="Q2115" s="10" t="s">
        <v>8323</v>
      </c>
      <c r="R2115" t="s">
        <v>8327</v>
      </c>
      <c r="S2115" s="11">
        <f t="shared" ref="S2115:S2178" si="167">(((J2115/60)/60)/24)+DATE(1970,1,1)</f>
        <v>41870.86546296296</v>
      </c>
      <c r="T2115" s="11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1">
        <f t="shared" si="167"/>
        <v>40458.815625000003</v>
      </c>
      <c r="T2116" s="11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 t="e">
        <f t="shared" si="166"/>
        <v>#DIV/0!</v>
      </c>
      <c r="Q2143" s="10" t="s">
        <v>8331</v>
      </c>
      <c r="R2143" t="s">
        <v>8332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 t="e">
        <f t="shared" si="166"/>
        <v>#DIV/0!</v>
      </c>
      <c r="Q2151" s="10" t="s">
        <v>8331</v>
      </c>
      <c r="R2151" t="s">
        <v>8332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1">
        <f t="shared" si="167"/>
        <v>42745.600243055553</v>
      </c>
      <c r="T2170" s="11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1">
        <f t="shared" si="167"/>
        <v>42793.700821759259</v>
      </c>
      <c r="T2171" s="11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1">
        <f t="shared" si="167"/>
        <v>42198.750254629631</v>
      </c>
      <c r="T2172" s="11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1">
        <f t="shared" si="167"/>
        <v>42141.95711805555</v>
      </c>
      <c r="T2173" s="11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1">
        <f t="shared" si="167"/>
        <v>42082.580092592587</v>
      </c>
      <c r="T2174" s="11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1">
        <f t="shared" si="167"/>
        <v>41495.692627314813</v>
      </c>
      <c r="T2175" s="11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1">
        <f t="shared" si="167"/>
        <v>42465.542905092589</v>
      </c>
      <c r="T2176" s="11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1">
        <f t="shared" si="167"/>
        <v>42565.009097222224</v>
      </c>
      <c r="T2177" s="11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1">
        <f t="shared" si="167"/>
        <v>42096.633206018523</v>
      </c>
      <c r="T2178" s="11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ROUND(E2179/L2179, 2)</f>
        <v>65.87</v>
      </c>
      <c r="Q2179" s="10" t="s">
        <v>8323</v>
      </c>
      <c r="R2179" t="s">
        <v>8324</v>
      </c>
      <c r="S2179" s="11">
        <f t="shared" ref="S2179:S2242" si="172">(((J2179/60)/60)/24)+DATE(1970,1,1)</f>
        <v>42502.250775462962</v>
      </c>
      <c r="T2179" s="11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1">
        <f t="shared" si="172"/>
        <v>42723.63653935185</v>
      </c>
      <c r="T2180" s="11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1">
        <f t="shared" si="172"/>
        <v>41806.794074074074</v>
      </c>
      <c r="T2234" s="11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1">
        <f t="shared" si="172"/>
        <v>42331.378923611104</v>
      </c>
      <c r="T2235" s="11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1">
        <f t="shared" si="172"/>
        <v>42710.824618055558</v>
      </c>
      <c r="T2236" s="11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1">
        <f t="shared" si="172"/>
        <v>42062.022118055553</v>
      </c>
      <c r="T2237" s="11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1">
        <f t="shared" si="172"/>
        <v>42371.617164351846</v>
      </c>
      <c r="T2238" s="11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1">
        <f t="shared" si="172"/>
        <v>41915.003275462965</v>
      </c>
      <c r="T2239" s="11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1">
        <f t="shared" si="172"/>
        <v>42774.621712962966</v>
      </c>
      <c r="T2240" s="11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1">
        <f t="shared" si="172"/>
        <v>41572.958495370374</v>
      </c>
      <c r="T2241" s="11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1">
        <f t="shared" si="172"/>
        <v>42452.825740740736</v>
      </c>
      <c r="T2242" s="11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ROUND(E2243/L2243, 2)</f>
        <v>49.47</v>
      </c>
      <c r="Q2243" s="10" t="s">
        <v>8331</v>
      </c>
      <c r="R2243" t="s">
        <v>8349</v>
      </c>
      <c r="S2243" s="11">
        <f t="shared" ref="S2243:S2306" si="177">(((J2243/60)/60)/24)+DATE(1970,1,1)</f>
        <v>42766.827546296292</v>
      </c>
      <c r="T2243" s="11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1">
        <f t="shared" si="177"/>
        <v>41569.575613425928</v>
      </c>
      <c r="T2244" s="11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1">
        <f t="shared" si="177"/>
        <v>40927.731782407405</v>
      </c>
      <c r="T2298" s="11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1">
        <f t="shared" si="177"/>
        <v>40948.042233796295</v>
      </c>
      <c r="T2299" s="11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1">
        <f t="shared" si="177"/>
        <v>41694.84065972222</v>
      </c>
      <c r="T2300" s="11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1">
        <f t="shared" si="177"/>
        <v>40565.032511574071</v>
      </c>
      <c r="T2301" s="11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1">
        <f t="shared" si="177"/>
        <v>41074.727037037039</v>
      </c>
      <c r="T2302" s="11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1">
        <f t="shared" si="177"/>
        <v>41416.146944444445</v>
      </c>
      <c r="T2303" s="11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1">
        <f t="shared" si="177"/>
        <v>41605.868449074071</v>
      </c>
      <c r="T2304" s="11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1">
        <f t="shared" si="177"/>
        <v>40850.111064814817</v>
      </c>
      <c r="T2305" s="11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1">
        <f t="shared" si="177"/>
        <v>40502.815868055557</v>
      </c>
      <c r="T2306" s="11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ROUND(E2307/L2307, 2)</f>
        <v>109.11</v>
      </c>
      <c r="Q2307" s="10" t="s">
        <v>8323</v>
      </c>
      <c r="R2307" t="s">
        <v>8327</v>
      </c>
      <c r="S2307" s="11">
        <f t="shared" ref="S2307:S2370" si="182">(((J2307/60)/60)/24)+DATE(1970,1,1)</f>
        <v>41834.695277777777</v>
      </c>
      <c r="T2307" s="11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1">
        <f t="shared" si="182"/>
        <v>40948.16815972222</v>
      </c>
      <c r="T2308" s="11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 t="e">
        <f t="shared" si="181"/>
        <v>#DIV/0!</v>
      </c>
      <c r="Q2343" s="10" t="s">
        <v>8317</v>
      </c>
      <c r="R2343" t="s">
        <v>8318</v>
      </c>
      <c r="S2343" s="11">
        <f t="shared" si="182"/>
        <v>42167.813703703709</v>
      </c>
      <c r="T2343" s="11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 t="e">
        <f t="shared" si="181"/>
        <v>#DIV/0!</v>
      </c>
      <c r="Q2344" s="10" t="s">
        <v>8317</v>
      </c>
      <c r="R2344" t="s">
        <v>8318</v>
      </c>
      <c r="S2344" s="11">
        <f t="shared" si="182"/>
        <v>41897.702199074076</v>
      </c>
      <c r="T2344" s="11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1">
        <f t="shared" si="182"/>
        <v>42327.825289351851</v>
      </c>
      <c r="T2345" s="11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1">
        <f t="shared" si="182"/>
        <v>42515.727650462963</v>
      </c>
      <c r="T2346" s="11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 t="e">
        <f t="shared" si="181"/>
        <v>#DIV/0!</v>
      </c>
      <c r="Q2347" s="10" t="s">
        <v>8317</v>
      </c>
      <c r="R2347" t="s">
        <v>8318</v>
      </c>
      <c r="S2347" s="11">
        <f t="shared" si="182"/>
        <v>42060.001805555556</v>
      </c>
      <c r="T2347" s="11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1">
        <f t="shared" si="182"/>
        <v>42615.79896990741</v>
      </c>
      <c r="T2348" s="11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1">
        <f t="shared" si="182"/>
        <v>42577.607361111113</v>
      </c>
      <c r="T2349" s="11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1">
        <f t="shared" si="182"/>
        <v>42360.932152777779</v>
      </c>
      <c r="T2350" s="11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 t="e">
        <f t="shared" si="181"/>
        <v>#DIV/0!</v>
      </c>
      <c r="Q2351" s="10" t="s">
        <v>8317</v>
      </c>
      <c r="R2351" t="s">
        <v>8318</v>
      </c>
      <c r="S2351" s="11">
        <f t="shared" si="182"/>
        <v>42198.775787037041</v>
      </c>
      <c r="T2351" s="11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 t="e">
        <f t="shared" si="181"/>
        <v>#DIV/0!</v>
      </c>
      <c r="Q2352" s="10" t="s">
        <v>8317</v>
      </c>
      <c r="R2352" t="s">
        <v>8318</v>
      </c>
      <c r="S2352" s="11">
        <f t="shared" si="182"/>
        <v>42708.842245370368</v>
      </c>
      <c r="T2352" s="11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1">
        <f t="shared" si="182"/>
        <v>42094.101145833338</v>
      </c>
      <c r="T2353" s="11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 t="e">
        <f t="shared" si="181"/>
        <v>#DIV/0!</v>
      </c>
      <c r="Q2354" s="10" t="s">
        <v>8317</v>
      </c>
      <c r="R2354" t="s">
        <v>8318</v>
      </c>
      <c r="S2354" s="11">
        <f t="shared" si="182"/>
        <v>42101.633703703701</v>
      </c>
      <c r="T2354" s="11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 t="e">
        <f t="shared" si="181"/>
        <v>#DIV/0!</v>
      </c>
      <c r="Q2355" s="10" t="s">
        <v>8317</v>
      </c>
      <c r="R2355" t="s">
        <v>8318</v>
      </c>
      <c r="S2355" s="11">
        <f t="shared" si="182"/>
        <v>42103.676180555558</v>
      </c>
      <c r="T2355" s="11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1">
        <f t="shared" si="182"/>
        <v>41954.722916666666</v>
      </c>
      <c r="T2356" s="11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1">
        <f t="shared" si="182"/>
        <v>42096.918240740735</v>
      </c>
      <c r="T2357" s="11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 t="e">
        <f t="shared" si="181"/>
        <v>#DIV/0!</v>
      </c>
      <c r="Q2358" s="10" t="s">
        <v>8317</v>
      </c>
      <c r="R2358" t="s">
        <v>8318</v>
      </c>
      <c r="S2358" s="11">
        <f t="shared" si="182"/>
        <v>42130.78361111111</v>
      </c>
      <c r="T2358" s="11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 t="e">
        <f t="shared" si="181"/>
        <v>#DIV/0!</v>
      </c>
      <c r="Q2359" s="10" t="s">
        <v>8317</v>
      </c>
      <c r="R2359" t="s">
        <v>8318</v>
      </c>
      <c r="S2359" s="11">
        <f t="shared" si="182"/>
        <v>42264.620115740734</v>
      </c>
      <c r="T2359" s="11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 t="e">
        <f t="shared" si="181"/>
        <v>#DIV/0!</v>
      </c>
      <c r="Q2360" s="10" t="s">
        <v>8317</v>
      </c>
      <c r="R2360" t="s">
        <v>8318</v>
      </c>
      <c r="S2360" s="11">
        <f t="shared" si="182"/>
        <v>41978.930972222224</v>
      </c>
      <c r="T2360" s="11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1">
        <f t="shared" si="182"/>
        <v>42159.649583333332</v>
      </c>
      <c r="T2361" s="11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1">
        <f t="shared" si="182"/>
        <v>42377.70694444445</v>
      </c>
      <c r="T2362" s="11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 t="e">
        <f t="shared" si="181"/>
        <v>#DIV/0!</v>
      </c>
      <c r="Q2363" s="10" t="s">
        <v>8317</v>
      </c>
      <c r="R2363" t="s">
        <v>8318</v>
      </c>
      <c r="S2363" s="11">
        <f t="shared" si="182"/>
        <v>42466.858888888892</v>
      </c>
      <c r="T2363" s="11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1">
        <f t="shared" si="182"/>
        <v>41954.688310185185</v>
      </c>
      <c r="T2364" s="11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 t="e">
        <f t="shared" si="181"/>
        <v>#DIV/0!</v>
      </c>
      <c r="Q2365" s="10" t="s">
        <v>8317</v>
      </c>
      <c r="R2365" t="s">
        <v>8318</v>
      </c>
      <c r="S2365" s="11">
        <f t="shared" si="182"/>
        <v>42322.011574074073</v>
      </c>
      <c r="T2365" s="11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 t="e">
        <f t="shared" si="181"/>
        <v>#DIV/0!</v>
      </c>
      <c r="Q2366" s="10" t="s">
        <v>8317</v>
      </c>
      <c r="R2366" t="s">
        <v>8318</v>
      </c>
      <c r="S2366" s="11">
        <f t="shared" si="182"/>
        <v>42248.934675925921</v>
      </c>
      <c r="T2366" s="11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 t="e">
        <f t="shared" si="181"/>
        <v>#DIV/0!</v>
      </c>
      <c r="Q2367" s="10" t="s">
        <v>8317</v>
      </c>
      <c r="R2367" t="s">
        <v>8318</v>
      </c>
      <c r="S2367" s="11">
        <f t="shared" si="182"/>
        <v>42346.736400462964</v>
      </c>
      <c r="T2367" s="11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1">
        <f t="shared" si="182"/>
        <v>42268.531631944439</v>
      </c>
      <c r="T2368" s="11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1">
        <f t="shared" si="182"/>
        <v>42425.970092592594</v>
      </c>
      <c r="T2369" s="11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1">
        <f t="shared" si="182"/>
        <v>42063.721817129626</v>
      </c>
      <c r="T2370" s="11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 t="e">
        <f t="shared" ref="P2371:P2434" si="186">ROUND(E2371/L2371, 2)</f>
        <v>#DIV/0!</v>
      </c>
      <c r="Q2371" s="10" t="s">
        <v>8317</v>
      </c>
      <c r="R2371" t="s">
        <v>8318</v>
      </c>
      <c r="S2371" s="11">
        <f t="shared" ref="S2371:S2434" si="187">(((J2371/60)/60)/24)+DATE(1970,1,1)</f>
        <v>42380.812627314815</v>
      </c>
      <c r="T2371" s="11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1">
        <f t="shared" si="187"/>
        <v>41961.18913194444</v>
      </c>
      <c r="T2372" s="11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t="e">
        <f t="shared" si="186"/>
        <v>#DIV/0!</v>
      </c>
      <c r="Q2373" s="10" t="s">
        <v>8317</v>
      </c>
      <c r="R2373" t="s">
        <v>8318</v>
      </c>
      <c r="S2373" s="11">
        <f t="shared" si="187"/>
        <v>42150.777731481481</v>
      </c>
      <c r="T2373" s="11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1">
        <f t="shared" si="187"/>
        <v>42215.662314814821</v>
      </c>
      <c r="T2375" s="11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1">
        <f t="shared" si="187"/>
        <v>42017.843287037031</v>
      </c>
      <c r="T2376" s="11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t="e">
        <f t="shared" si="186"/>
        <v>#DIV/0!</v>
      </c>
      <c r="Q2377" s="10" t="s">
        <v>8317</v>
      </c>
      <c r="R2377" t="s">
        <v>8318</v>
      </c>
      <c r="S2377" s="11">
        <f t="shared" si="187"/>
        <v>42592.836076388892</v>
      </c>
      <c r="T2377" s="11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1">
        <f t="shared" si="187"/>
        <v>42318.925532407404</v>
      </c>
      <c r="T2378" s="11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 t="e">
        <f t="shared" si="186"/>
        <v>#DIV/0!</v>
      </c>
      <c r="Q2379" s="10" t="s">
        <v>8317</v>
      </c>
      <c r="R2379" t="s">
        <v>8318</v>
      </c>
      <c r="S2379" s="11">
        <f t="shared" si="187"/>
        <v>42669.870173611111</v>
      </c>
      <c r="T2379" s="11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 t="e">
        <f t="shared" si="186"/>
        <v>#DIV/0!</v>
      </c>
      <c r="Q2380" s="10" t="s">
        <v>8317</v>
      </c>
      <c r="R2380" t="s">
        <v>8318</v>
      </c>
      <c r="S2380" s="11">
        <f t="shared" si="187"/>
        <v>42213.013078703705</v>
      </c>
      <c r="T2380" s="11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 t="e">
        <f t="shared" si="186"/>
        <v>#DIV/0!</v>
      </c>
      <c r="Q2381" s="10" t="s">
        <v>8317</v>
      </c>
      <c r="R2381" t="s">
        <v>8318</v>
      </c>
      <c r="S2381" s="11">
        <f t="shared" si="187"/>
        <v>42237.016388888893</v>
      </c>
      <c r="T2381" s="11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1">
        <f t="shared" si="187"/>
        <v>42248.793310185181</v>
      </c>
      <c r="T2382" s="11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1">
        <f t="shared" si="187"/>
        <v>42074.935740740737</v>
      </c>
      <c r="T2383" s="11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1">
        <f t="shared" si="187"/>
        <v>42195.187534722223</v>
      </c>
      <c r="T2384" s="11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1">
        <f t="shared" si="187"/>
        <v>42027.056793981479</v>
      </c>
      <c r="T2385" s="11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1">
        <f t="shared" si="187"/>
        <v>41927.067627314813</v>
      </c>
      <c r="T2386" s="11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1">
        <f t="shared" si="187"/>
        <v>42191.70175925926</v>
      </c>
      <c r="T2387" s="11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 t="e">
        <f t="shared" si="186"/>
        <v>#DIV/0!</v>
      </c>
      <c r="Q2388" s="10" t="s">
        <v>8317</v>
      </c>
      <c r="R2388" t="s">
        <v>8318</v>
      </c>
      <c r="S2388" s="11">
        <f t="shared" si="187"/>
        <v>41954.838240740741</v>
      </c>
      <c r="T2388" s="11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1">
        <f t="shared" si="187"/>
        <v>42528.626620370371</v>
      </c>
      <c r="T2389" s="11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1">
        <f t="shared" si="187"/>
        <v>41989.853692129633</v>
      </c>
      <c r="T2390" s="11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1">
        <f t="shared" si="187"/>
        <v>42179.653379629628</v>
      </c>
      <c r="T2391" s="11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 t="e">
        <f t="shared" si="186"/>
        <v>#DIV/0!</v>
      </c>
      <c r="Q2392" s="10" t="s">
        <v>8317</v>
      </c>
      <c r="R2392" t="s">
        <v>8318</v>
      </c>
      <c r="S2392" s="11">
        <f t="shared" si="187"/>
        <v>41968.262314814812</v>
      </c>
      <c r="T2392" s="11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1">
        <f t="shared" si="187"/>
        <v>42064.794490740736</v>
      </c>
      <c r="T2393" s="11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 t="e">
        <f t="shared" si="186"/>
        <v>#DIV/0!</v>
      </c>
      <c r="Q2394" s="10" t="s">
        <v>8317</v>
      </c>
      <c r="R2394" t="s">
        <v>8318</v>
      </c>
      <c r="S2394" s="11">
        <f t="shared" si="187"/>
        <v>42276.120636574073</v>
      </c>
      <c r="T2394" s="11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1">
        <f t="shared" si="187"/>
        <v>42194.648344907408</v>
      </c>
      <c r="T2395" s="11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1">
        <f t="shared" si="187"/>
        <v>42031.362187499995</v>
      </c>
      <c r="T2396" s="11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 t="e">
        <f t="shared" si="186"/>
        <v>#DIV/0!</v>
      </c>
      <c r="Q2397" s="10" t="s">
        <v>8317</v>
      </c>
      <c r="R2397" t="s">
        <v>8318</v>
      </c>
      <c r="S2397" s="11">
        <f t="shared" si="187"/>
        <v>42717.121377314819</v>
      </c>
      <c r="T2397" s="11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 t="e">
        <f t="shared" si="186"/>
        <v>#DIV/0!</v>
      </c>
      <c r="Q2399" s="10" t="s">
        <v>8317</v>
      </c>
      <c r="R2399" t="s">
        <v>8318</v>
      </c>
      <c r="S2399" s="11">
        <f t="shared" si="187"/>
        <v>41976.88490740741</v>
      </c>
      <c r="T2399" s="11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 t="e">
        <f t="shared" si="186"/>
        <v>#DIV/0!</v>
      </c>
      <c r="Q2400" s="10" t="s">
        <v>8317</v>
      </c>
      <c r="R2400" t="s">
        <v>8318</v>
      </c>
      <c r="S2400" s="11">
        <f t="shared" si="187"/>
        <v>42157.916481481487</v>
      </c>
      <c r="T2400" s="11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 t="e">
        <f t="shared" si="186"/>
        <v>#DIV/0!</v>
      </c>
      <c r="Q2401" s="10" t="s">
        <v>8317</v>
      </c>
      <c r="R2401" t="s">
        <v>8318</v>
      </c>
      <c r="S2401" s="11">
        <f t="shared" si="187"/>
        <v>41956.853078703702</v>
      </c>
      <c r="T2401" s="11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 t="e">
        <f t="shared" si="186"/>
        <v>#DIV/0!</v>
      </c>
      <c r="Q2402" s="10" t="s">
        <v>8317</v>
      </c>
      <c r="R2402" t="s">
        <v>8318</v>
      </c>
      <c r="S2402" s="11">
        <f t="shared" si="187"/>
        <v>42444.268101851849</v>
      </c>
      <c r="T2402" s="11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 t="e">
        <f t="shared" si="186"/>
        <v>#DIV/0!</v>
      </c>
      <c r="Q2406" s="10" t="s">
        <v>8334</v>
      </c>
      <c r="R2406" t="s">
        <v>8335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 t="e">
        <f t="shared" si="186"/>
        <v>#DIV/0!</v>
      </c>
      <c r="Q2412" s="10" t="s">
        <v>8334</v>
      </c>
      <c r="R2412" t="s">
        <v>8335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 t="e">
        <f t="shared" si="186"/>
        <v>#DIV/0!</v>
      </c>
      <c r="Q2414" s="10" t="s">
        <v>8334</v>
      </c>
      <c r="R2414" t="s">
        <v>8335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 t="e">
        <f t="shared" si="186"/>
        <v>#DIV/0!</v>
      </c>
      <c r="Q2419" s="10" t="s">
        <v>8334</v>
      </c>
      <c r="R2419" t="s">
        <v>8335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 t="e">
        <f t="shared" si="186"/>
        <v>#DIV/0!</v>
      </c>
      <c r="Q2421" s="10" t="s">
        <v>8334</v>
      </c>
      <c r="R2421" t="s">
        <v>8335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1">
        <f t="shared" si="187"/>
        <v>41909.892453703702</v>
      </c>
      <c r="T2426" s="11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1">
        <f t="shared" si="187"/>
        <v>42502.913761574076</v>
      </c>
      <c r="T2427" s="11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 t="e">
        <f t="shared" si="186"/>
        <v>#DIV/0!</v>
      </c>
      <c r="Q2428" s="10" t="s">
        <v>8334</v>
      </c>
      <c r="R2428" t="s">
        <v>8335</v>
      </c>
      <c r="S2428" s="11">
        <f t="shared" si="187"/>
        <v>42164.170046296291</v>
      </c>
      <c r="T2428" s="11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1">
        <f t="shared" si="187"/>
        <v>42412.318668981476</v>
      </c>
      <c r="T2429" s="11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1">
        <f t="shared" si="187"/>
        <v>42045.784155092595</v>
      </c>
      <c r="T2430" s="11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1">
        <f t="shared" si="187"/>
        <v>42734.879236111112</v>
      </c>
      <c r="T2431" s="11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1">
        <f t="shared" si="187"/>
        <v>42382.130833333329</v>
      </c>
      <c r="T2432" s="11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1">
        <f t="shared" si="187"/>
        <v>42489.099687499998</v>
      </c>
      <c r="T2433" s="11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1">
        <f t="shared" si="187"/>
        <v>42041.218715277777</v>
      </c>
      <c r="T2434" s="11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 t="e">
        <f t="shared" ref="P2435:P2498" si="191">ROUND(E2435/L2435, 2)</f>
        <v>#DIV/0!</v>
      </c>
      <c r="Q2435" s="10" t="s">
        <v>8334</v>
      </c>
      <c r="R2435" t="s">
        <v>8335</v>
      </c>
      <c r="S2435" s="11">
        <f t="shared" ref="S2435:S2498" si="192">(((J2435/60)/60)/24)+DATE(1970,1,1)</f>
        <v>42397.89980324074</v>
      </c>
      <c r="T2435" s="11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1">
        <f t="shared" si="192"/>
        <v>42180.18604166666</v>
      </c>
      <c r="T2436" s="11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t="e">
        <f t="shared" si="191"/>
        <v>#DIV/0!</v>
      </c>
      <c r="Q2439" s="10" t="s">
        <v>8334</v>
      </c>
      <c r="R2439" t="s">
        <v>8335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t="e">
        <f t="shared" si="191"/>
        <v>#DIV/0!</v>
      </c>
      <c r="Q2441" s="10" t="s">
        <v>8334</v>
      </c>
      <c r="R2441" t="s">
        <v>8335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1">
        <f t="shared" si="192"/>
        <v>40833.633194444446</v>
      </c>
      <c r="T2490" s="11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1">
        <f t="shared" si="192"/>
        <v>41373.690266203703</v>
      </c>
      <c r="T2491" s="11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1">
        <f t="shared" si="192"/>
        <v>41023.227731481478</v>
      </c>
      <c r="T2492" s="11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1">
        <f t="shared" si="192"/>
        <v>40542.839282407411</v>
      </c>
      <c r="T2493" s="11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1">
        <f t="shared" si="192"/>
        <v>41348.168287037035</v>
      </c>
      <c r="T2495" s="11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1">
        <f t="shared" si="192"/>
        <v>41022.645185185182</v>
      </c>
      <c r="T2496" s="11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1">
        <f t="shared" si="192"/>
        <v>41036.946469907409</v>
      </c>
      <c r="T2497" s="11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1">
        <f t="shared" si="192"/>
        <v>41327.996435185189</v>
      </c>
      <c r="T2498" s="11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ROUND(E2499/L2499, 2)</f>
        <v>80.55</v>
      </c>
      <c r="Q2499" s="10" t="s">
        <v>8323</v>
      </c>
      <c r="R2499" t="s">
        <v>8327</v>
      </c>
      <c r="S2499" s="11">
        <f t="shared" ref="S2499:S2562" si="197">(((J2499/60)/60)/24)+DATE(1970,1,1)</f>
        <v>40730.878912037035</v>
      </c>
      <c r="T2499" s="11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1">
        <f t="shared" si="197"/>
        <v>42017.967442129629</v>
      </c>
      <c r="T2500" s="11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t="e">
        <f t="shared" si="196"/>
        <v>#DIV/0!</v>
      </c>
      <c r="Q2505" s="10" t="s">
        <v>8334</v>
      </c>
      <c r="R2505" t="s">
        <v>8351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 t="e">
        <f t="shared" si="196"/>
        <v>#DIV/0!</v>
      </c>
      <c r="Q2506" s="10" t="s">
        <v>8334</v>
      </c>
      <c r="R2506" t="s">
        <v>8351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 t="e">
        <f t="shared" si="196"/>
        <v>#DIV/0!</v>
      </c>
      <c r="Q2507" s="10" t="s">
        <v>8334</v>
      </c>
      <c r="R2507" t="s">
        <v>8351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 t="e">
        <f t="shared" si="196"/>
        <v>#DIV/0!</v>
      </c>
      <c r="Q2509" s="10" t="s">
        <v>8334</v>
      </c>
      <c r="R2509" t="s">
        <v>8351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 t="e">
        <f t="shared" si="196"/>
        <v>#DIV/0!</v>
      </c>
      <c r="Q2510" s="10" t="s">
        <v>8334</v>
      </c>
      <c r="R2510" t="s">
        <v>8351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 t="e">
        <f t="shared" si="196"/>
        <v>#DIV/0!</v>
      </c>
      <c r="Q2513" s="10" t="s">
        <v>8334</v>
      </c>
      <c r="R2513" t="s">
        <v>8351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 t="e">
        <f t="shared" si="196"/>
        <v>#DIV/0!</v>
      </c>
      <c r="Q2514" s="10" t="s">
        <v>8334</v>
      </c>
      <c r="R2514" t="s">
        <v>8351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 t="e">
        <f t="shared" si="196"/>
        <v>#DIV/0!</v>
      </c>
      <c r="Q2515" s="10" t="s">
        <v>8334</v>
      </c>
      <c r="R2515" t="s">
        <v>8351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 t="e">
        <f t="shared" si="196"/>
        <v>#DIV/0!</v>
      </c>
      <c r="Q2518" s="10" t="s">
        <v>8334</v>
      </c>
      <c r="R2518" t="s">
        <v>8351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 t="e">
        <f t="shared" si="196"/>
        <v>#DIV/0!</v>
      </c>
      <c r="Q2520" s="10" t="s">
        <v>8334</v>
      </c>
      <c r="R2520" t="s">
        <v>8351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 t="e">
        <f t="shared" si="196"/>
        <v>#DIV/0!</v>
      </c>
      <c r="Q2522" s="10" t="s">
        <v>8334</v>
      </c>
      <c r="R2522" t="s">
        <v>8351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1">
        <f t="shared" si="197"/>
        <v>42769.809965277775</v>
      </c>
      <c r="T2554" s="11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1">
        <f t="shared" si="197"/>
        <v>41113.199155092596</v>
      </c>
      <c r="T2555" s="11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1">
        <f t="shared" si="197"/>
        <v>42125.078275462962</v>
      </c>
      <c r="T2556" s="11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1">
        <f t="shared" si="197"/>
        <v>41026.655011574076</v>
      </c>
      <c r="T2557" s="11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1">
        <f t="shared" si="197"/>
        <v>41222.991400462961</v>
      </c>
      <c r="T2558" s="11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1">
        <f t="shared" si="197"/>
        <v>41744.745208333334</v>
      </c>
      <c r="T2559" s="11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1">
        <f t="shared" si="197"/>
        <v>42093.860023148154</v>
      </c>
      <c r="T2560" s="11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1">
        <f t="shared" si="197"/>
        <v>40829.873657407406</v>
      </c>
      <c r="T2561" s="11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1">
        <f t="shared" si="197"/>
        <v>42039.951087962967</v>
      </c>
      <c r="T2562" s="11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 t="e">
        <f t="shared" ref="P2563:P2626" si="201">ROUND(E2563/L2563, 2)</f>
        <v>#DIV/0!</v>
      </c>
      <c r="Q2563" s="10" t="s">
        <v>8334</v>
      </c>
      <c r="R2563" t="s">
        <v>8335</v>
      </c>
      <c r="S2563" s="11">
        <f t="shared" ref="S2563:S2626" si="202">(((J2563/60)/60)/24)+DATE(1970,1,1)</f>
        <v>42260.528807870374</v>
      </c>
      <c r="T2563" s="11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1">
        <f t="shared" si="202"/>
        <v>42594.524756944447</v>
      </c>
      <c r="T2564" s="11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t="e">
        <f t="shared" si="201"/>
        <v>#DIV/0!</v>
      </c>
      <c r="Q2565" s="10" t="s">
        <v>8334</v>
      </c>
      <c r="R2565" t="s">
        <v>8335</v>
      </c>
      <c r="S2565" s="11">
        <f t="shared" si="202"/>
        <v>42155.139479166668</v>
      </c>
      <c r="T2565" s="11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t="e">
        <f t="shared" si="201"/>
        <v>#DIV/0!</v>
      </c>
      <c r="Q2566" s="10" t="s">
        <v>8334</v>
      </c>
      <c r="R2566" t="s">
        <v>8335</v>
      </c>
      <c r="S2566" s="11">
        <f t="shared" si="202"/>
        <v>41822.040497685186</v>
      </c>
      <c r="T2566" s="11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1">
        <f t="shared" si="202"/>
        <v>42440.650335648148</v>
      </c>
      <c r="T2567" s="11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t="e">
        <f t="shared" si="201"/>
        <v>#DIV/0!</v>
      </c>
      <c r="Q2568" s="10" t="s">
        <v>8334</v>
      </c>
      <c r="R2568" t="s">
        <v>8335</v>
      </c>
      <c r="S2568" s="11">
        <f t="shared" si="202"/>
        <v>41842.980879629627</v>
      </c>
      <c r="T2568" s="11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1">
        <f t="shared" si="202"/>
        <v>42087.878912037035</v>
      </c>
      <c r="T2569" s="11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1">
        <f t="shared" si="202"/>
        <v>42584.666597222225</v>
      </c>
      <c r="T2570" s="11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1">
        <f t="shared" si="202"/>
        <v>42234.105462962965</v>
      </c>
      <c r="T2571" s="11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1">
        <f t="shared" si="202"/>
        <v>42744.903182870374</v>
      </c>
      <c r="T2572" s="11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1">
        <f t="shared" si="202"/>
        <v>42449.341678240744</v>
      </c>
      <c r="T2573" s="11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 t="e">
        <f t="shared" si="201"/>
        <v>#DIV/0!</v>
      </c>
      <c r="Q2574" s="10" t="s">
        <v>8334</v>
      </c>
      <c r="R2574" t="s">
        <v>8335</v>
      </c>
      <c r="S2574" s="11">
        <f t="shared" si="202"/>
        <v>42077.119409722218</v>
      </c>
      <c r="T2574" s="11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 t="e">
        <f t="shared" si="201"/>
        <v>#DIV/0!</v>
      </c>
      <c r="Q2575" s="10" t="s">
        <v>8334</v>
      </c>
      <c r="R2575" t="s">
        <v>8335</v>
      </c>
      <c r="S2575" s="11">
        <f t="shared" si="202"/>
        <v>41829.592002314814</v>
      </c>
      <c r="T2575" s="11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 t="e">
        <f t="shared" si="201"/>
        <v>#DIV/0!</v>
      </c>
      <c r="Q2576" s="10" t="s">
        <v>8334</v>
      </c>
      <c r="R2576" t="s">
        <v>8335</v>
      </c>
      <c r="S2576" s="11">
        <f t="shared" si="202"/>
        <v>42487.825752314813</v>
      </c>
      <c r="T2576" s="11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 t="e">
        <f t="shared" si="201"/>
        <v>#DIV/0!</v>
      </c>
      <c r="Q2577" s="10" t="s">
        <v>8334</v>
      </c>
      <c r="R2577" t="s">
        <v>8335</v>
      </c>
      <c r="S2577" s="11">
        <f t="shared" si="202"/>
        <v>41986.108726851846</v>
      </c>
      <c r="T2577" s="11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 t="e">
        <f t="shared" si="201"/>
        <v>#DIV/0!</v>
      </c>
      <c r="Q2578" s="10" t="s">
        <v>8334</v>
      </c>
      <c r="R2578" t="s">
        <v>8335</v>
      </c>
      <c r="S2578" s="11">
        <f t="shared" si="202"/>
        <v>42060.00980324074</v>
      </c>
      <c r="T2578" s="11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 t="e">
        <f t="shared" si="201"/>
        <v>#DIV/0!</v>
      </c>
      <c r="Q2579" s="10" t="s">
        <v>8334</v>
      </c>
      <c r="R2579" t="s">
        <v>8335</v>
      </c>
      <c r="S2579" s="11">
        <f t="shared" si="202"/>
        <v>41830.820567129631</v>
      </c>
      <c r="T2579" s="11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 t="e">
        <f t="shared" si="201"/>
        <v>#DIV/0!</v>
      </c>
      <c r="Q2580" s="10" t="s">
        <v>8334</v>
      </c>
      <c r="R2580" t="s">
        <v>8335</v>
      </c>
      <c r="S2580" s="11">
        <f t="shared" si="202"/>
        <v>42238.022905092599</v>
      </c>
      <c r="T2580" s="11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1">
        <f t="shared" si="202"/>
        <v>41837.829895833333</v>
      </c>
      <c r="T2581" s="11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1">
        <f t="shared" si="202"/>
        <v>42110.326423611114</v>
      </c>
      <c r="T2582" s="11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 t="e">
        <f t="shared" si="201"/>
        <v>#DIV/0!</v>
      </c>
      <c r="Q2586" s="10" t="s">
        <v>8334</v>
      </c>
      <c r="R2586" t="s">
        <v>8335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 t="e">
        <f t="shared" si="201"/>
        <v>#DIV/0!</v>
      </c>
      <c r="Q2592" s="10" t="s">
        <v>8334</v>
      </c>
      <c r="R2592" t="s">
        <v>8335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 t="e">
        <f t="shared" si="201"/>
        <v>#DIV/0!</v>
      </c>
      <c r="Q2595" s="10" t="s">
        <v>8334</v>
      </c>
      <c r="R2595" t="s">
        <v>8335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1">
        <f t="shared" si="202"/>
        <v>42211.99454861111</v>
      </c>
      <c r="T2618" s="11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1">
        <f t="shared" si="202"/>
        <v>41902.874432870369</v>
      </c>
      <c r="T2619" s="11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1">
        <f t="shared" si="202"/>
        <v>42279.792372685188</v>
      </c>
      <c r="T2620" s="11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1">
        <f t="shared" si="202"/>
        <v>42273.884305555555</v>
      </c>
      <c r="T2621" s="11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1">
        <f t="shared" si="202"/>
        <v>42251.16715277778</v>
      </c>
      <c r="T2622" s="11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1">
        <f t="shared" si="202"/>
        <v>42115.74754629629</v>
      </c>
      <c r="T2623" s="11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1">
        <f t="shared" si="202"/>
        <v>42689.74324074074</v>
      </c>
      <c r="T2624" s="11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1">
        <f t="shared" si="202"/>
        <v>42692.256550925929</v>
      </c>
      <c r="T2625" s="11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1">
        <f t="shared" si="202"/>
        <v>41144.42155092593</v>
      </c>
      <c r="T2626" s="11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ROUND(E2627/L2627, 2)</f>
        <v>27.58</v>
      </c>
      <c r="Q2627" s="10" t="s">
        <v>8317</v>
      </c>
      <c r="R2627" t="s">
        <v>8353</v>
      </c>
      <c r="S2627" s="11">
        <f t="shared" ref="S2627:S2690" si="207">(((J2627/60)/60)/24)+DATE(1970,1,1)</f>
        <v>42658.810277777782</v>
      </c>
      <c r="T2627" s="11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1">
        <f t="shared" si="207"/>
        <v>42128.628113425926</v>
      </c>
      <c r="T2628" s="11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 t="e">
        <f t="shared" si="206"/>
        <v>#DIV/0!</v>
      </c>
      <c r="Q2644" s="10" t="s">
        <v>8317</v>
      </c>
      <c r="R2644" t="s">
        <v>8353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1">
        <f t="shared" si="207"/>
        <v>42689.582349537035</v>
      </c>
      <c r="T2645" s="11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1">
        <f t="shared" si="207"/>
        <v>42774.792071759264</v>
      </c>
      <c r="T2646" s="11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1">
        <f t="shared" si="207"/>
        <v>41921.842627314814</v>
      </c>
      <c r="T2647" s="11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1">
        <f t="shared" si="207"/>
        <v>42226.313298611116</v>
      </c>
      <c r="T2648" s="11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1">
        <f t="shared" si="207"/>
        <v>42200.261793981481</v>
      </c>
      <c r="T2649" s="11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1">
        <f t="shared" si="207"/>
        <v>42408.714814814812</v>
      </c>
      <c r="T2650" s="11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1">
        <f t="shared" si="207"/>
        <v>42341.99700231482</v>
      </c>
      <c r="T2651" s="11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1">
        <f t="shared" si="207"/>
        <v>42695.624340277776</v>
      </c>
      <c r="T2652" s="11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1">
        <f t="shared" si="207"/>
        <v>42327.805659722217</v>
      </c>
      <c r="T2653" s="11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1">
        <f t="shared" si="207"/>
        <v>41953.158854166672</v>
      </c>
      <c r="T2654" s="11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1">
        <f t="shared" si="207"/>
        <v>41771.651932870373</v>
      </c>
      <c r="T2655" s="11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1">
        <f t="shared" si="207"/>
        <v>42055.600995370376</v>
      </c>
      <c r="T2656" s="11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1">
        <f t="shared" si="207"/>
        <v>42381.866284722222</v>
      </c>
      <c r="T2657" s="11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1">
        <f t="shared" si="207"/>
        <v>42767.688518518517</v>
      </c>
      <c r="T2658" s="11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1">
        <f t="shared" si="207"/>
        <v>42551.928854166668</v>
      </c>
      <c r="T2659" s="11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1">
        <f t="shared" si="207"/>
        <v>42551.884189814817</v>
      </c>
      <c r="T2660" s="11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1">
        <f t="shared" si="207"/>
        <v>42082.069560185191</v>
      </c>
      <c r="T2661" s="11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1">
        <f t="shared" si="207"/>
        <v>42272.713171296295</v>
      </c>
      <c r="T2662" s="11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1">
        <f t="shared" si="207"/>
        <v>42436.211701388893</v>
      </c>
      <c r="T2682" s="11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1">
        <f t="shared" si="207"/>
        <v>41805.895254629628</v>
      </c>
      <c r="T2683" s="11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1">
        <f t="shared" si="207"/>
        <v>41932.871990740743</v>
      </c>
      <c r="T2684" s="11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1">
        <f t="shared" si="207"/>
        <v>42034.75509259259</v>
      </c>
      <c r="T2685" s="11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1">
        <f t="shared" si="207"/>
        <v>41820.914641203701</v>
      </c>
      <c r="T2686" s="11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1">
        <f t="shared" si="207"/>
        <v>42061.69594907407</v>
      </c>
      <c r="T2687" s="11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 t="e">
        <f t="shared" si="206"/>
        <v>#DIV/0!</v>
      </c>
      <c r="Q2688" s="10" t="s">
        <v>8334</v>
      </c>
      <c r="R2688" t="s">
        <v>8335</v>
      </c>
      <c r="S2688" s="11">
        <f t="shared" si="207"/>
        <v>41892.974803240737</v>
      </c>
      <c r="T2688" s="11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 t="e">
        <f t="shared" si="206"/>
        <v>#DIV/0!</v>
      </c>
      <c r="Q2689" s="10" t="s">
        <v>8334</v>
      </c>
      <c r="R2689" t="s">
        <v>8335</v>
      </c>
      <c r="S2689" s="11">
        <f t="shared" si="207"/>
        <v>42154.64025462963</v>
      </c>
      <c r="T2689" s="11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1">
        <f t="shared" si="207"/>
        <v>42028.118865740747</v>
      </c>
      <c r="T2690" s="11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ROUND(E2691/L2691, 2)</f>
        <v>1</v>
      </c>
      <c r="Q2691" s="10" t="s">
        <v>8334</v>
      </c>
      <c r="R2691" t="s">
        <v>8335</v>
      </c>
      <c r="S2691" s="11">
        <f t="shared" ref="S2691:S2754" si="212">(((J2691/60)/60)/24)+DATE(1970,1,1)</f>
        <v>42551.961689814809</v>
      </c>
      <c r="T2691" s="11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1">
        <f t="shared" si="212"/>
        <v>42113.105046296296</v>
      </c>
      <c r="T2692" s="11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 t="e">
        <f t="shared" si="211"/>
        <v>#DIV/0!</v>
      </c>
      <c r="Q2701" s="10" t="s">
        <v>8334</v>
      </c>
      <c r="R2701" t="s">
        <v>8335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 t="e">
        <f t="shared" si="211"/>
        <v>#DIV/0!</v>
      </c>
      <c r="Q2745" s="10" t="s">
        <v>8320</v>
      </c>
      <c r="R2745" t="s">
        <v>8356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1">
        <f t="shared" si="212"/>
        <v>40938.062476851854</v>
      </c>
      <c r="T2746" s="11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1">
        <f t="shared" si="212"/>
        <v>41044.988055555557</v>
      </c>
      <c r="T2747" s="11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1">
        <f t="shared" si="212"/>
        <v>41850.781377314815</v>
      </c>
      <c r="T2748" s="11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1">
        <f t="shared" si="212"/>
        <v>41044.64811342593</v>
      </c>
      <c r="T2749" s="11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1">
        <f t="shared" si="212"/>
        <v>42585.7106712963</v>
      </c>
      <c r="T2750" s="11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1">
        <f t="shared" si="212"/>
        <v>42068.799039351856</v>
      </c>
      <c r="T2751" s="11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 t="e">
        <f t="shared" si="211"/>
        <v>#DIV/0!</v>
      </c>
      <c r="Q2752" s="10" t="s">
        <v>8320</v>
      </c>
      <c r="R2752" t="s">
        <v>8356</v>
      </c>
      <c r="S2752" s="11">
        <f t="shared" si="212"/>
        <v>41078.899826388886</v>
      </c>
      <c r="T2752" s="11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 t="e">
        <f t="shared" si="211"/>
        <v>#DIV/0!</v>
      </c>
      <c r="Q2753" s="10" t="s">
        <v>8320</v>
      </c>
      <c r="R2753" t="s">
        <v>8356</v>
      </c>
      <c r="S2753" s="11">
        <f t="shared" si="212"/>
        <v>41747.887060185189</v>
      </c>
      <c r="T2753" s="11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1">
        <f t="shared" si="212"/>
        <v>40855.765092592592</v>
      </c>
      <c r="T2754" s="11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ROUND(E2755/L2755, 2)</f>
        <v>47.5</v>
      </c>
      <c r="Q2755" s="10" t="s">
        <v>8320</v>
      </c>
      <c r="R2755" t="s">
        <v>8356</v>
      </c>
      <c r="S2755" s="11">
        <f t="shared" ref="S2755:S2818" si="217">(((J2755/60)/60)/24)+DATE(1970,1,1)</f>
        <v>41117.900729166664</v>
      </c>
      <c r="T2755" s="11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t="e">
        <f t="shared" si="216"/>
        <v>#DIV/0!</v>
      </c>
      <c r="Q2756" s="10" t="s">
        <v>8320</v>
      </c>
      <c r="R2756" t="s">
        <v>8356</v>
      </c>
      <c r="S2756" s="11">
        <f t="shared" si="217"/>
        <v>41863.636006944449</v>
      </c>
      <c r="T2756" s="11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 t="e">
        <f t="shared" si="216"/>
        <v>#DIV/0!</v>
      </c>
      <c r="Q2762" s="10" t="s">
        <v>8320</v>
      </c>
      <c r="R2762" t="s">
        <v>8356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 t="e">
        <f t="shared" si="216"/>
        <v>#DIV/0!</v>
      </c>
      <c r="Q2767" s="10" t="s">
        <v>8320</v>
      </c>
      <c r="R2767" t="s">
        <v>8356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 t="e">
        <f t="shared" si="216"/>
        <v>#DIV/0!</v>
      </c>
      <c r="Q2773" s="10" t="s">
        <v>8320</v>
      </c>
      <c r="R2773" t="s">
        <v>8356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 t="e">
        <f t="shared" si="216"/>
        <v>#DIV/0!</v>
      </c>
      <c r="Q2774" s="10" t="s">
        <v>8320</v>
      </c>
      <c r="R2774" t="s">
        <v>8356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 t="e">
        <f t="shared" si="216"/>
        <v>#DIV/0!</v>
      </c>
      <c r="Q2782" s="10" t="s">
        <v>8320</v>
      </c>
      <c r="R2782" t="s">
        <v>8356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1">
        <f t="shared" si="217"/>
        <v>42208.84646990741</v>
      </c>
      <c r="T2810" s="11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1">
        <f t="shared" si="217"/>
        <v>42451.496817129635</v>
      </c>
      <c r="T2811" s="11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1">
        <f t="shared" si="217"/>
        <v>41759.13962962963</v>
      </c>
      <c r="T2812" s="11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1">
        <f t="shared" si="217"/>
        <v>42028.496562500004</v>
      </c>
      <c r="T2813" s="11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1">
        <f t="shared" si="217"/>
        <v>42054.74418981481</v>
      </c>
      <c r="T2814" s="11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1">
        <f t="shared" si="217"/>
        <v>42693.742604166662</v>
      </c>
      <c r="T2815" s="11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1">
        <f t="shared" si="217"/>
        <v>42103.399479166663</v>
      </c>
      <c r="T2816" s="11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1">
        <f t="shared" si="217"/>
        <v>42559.776724537034</v>
      </c>
      <c r="T2817" s="11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1">
        <f t="shared" si="217"/>
        <v>42188.467499999999</v>
      </c>
      <c r="T2818" s="11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ROUND(E2819/L2819, 2)</f>
        <v>23.64</v>
      </c>
      <c r="Q2819" s="10" t="s">
        <v>8315</v>
      </c>
      <c r="R2819" t="s">
        <v>8316</v>
      </c>
      <c r="S2819" s="11">
        <f t="shared" ref="S2819:S2882" si="222">(((J2819/60)/60)/24)+DATE(1970,1,1)</f>
        <v>42023.634976851856</v>
      </c>
      <c r="T2819" s="11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1">
        <f t="shared" si="222"/>
        <v>42250.598217592589</v>
      </c>
      <c r="T2820" s="11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 t="e">
        <f t="shared" si="221"/>
        <v>#DIV/0!</v>
      </c>
      <c r="Q2844" s="10" t="s">
        <v>8315</v>
      </c>
      <c r="R2844" t="s">
        <v>8316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t="e">
        <f t="shared" si="221"/>
        <v>#DIV/0!</v>
      </c>
      <c r="Q2845" s="10" t="s">
        <v>8315</v>
      </c>
      <c r="R2845" t="s">
        <v>8316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 t="e">
        <f t="shared" si="221"/>
        <v>#DIV/0!</v>
      </c>
      <c r="Q2848" s="10" t="s">
        <v>8315</v>
      </c>
      <c r="R2848" t="s">
        <v>8316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 t="e">
        <f t="shared" si="221"/>
        <v>#DIV/0!</v>
      </c>
      <c r="Q2849" s="10" t="s">
        <v>8315</v>
      </c>
      <c r="R2849" t="s">
        <v>8316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t="e">
        <f t="shared" si="221"/>
        <v>#DIV/0!</v>
      </c>
      <c r="Q2853" s="10" t="s">
        <v>8315</v>
      </c>
      <c r="R2853" t="s">
        <v>8316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 t="e">
        <f t="shared" si="221"/>
        <v>#DIV/0!</v>
      </c>
      <c r="Q2855" s="10" t="s">
        <v>8315</v>
      </c>
      <c r="R2855" t="s">
        <v>8316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 t="e">
        <f t="shared" si="221"/>
        <v>#DIV/0!</v>
      </c>
      <c r="Q2860" s="10" t="s">
        <v>8315</v>
      </c>
      <c r="R2860" t="s">
        <v>8316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 t="e">
        <f t="shared" si="221"/>
        <v>#DIV/0!</v>
      </c>
      <c r="Q2867" s="10" t="s">
        <v>8315</v>
      </c>
      <c r="R2867" t="s">
        <v>8316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 t="e">
        <f t="shared" si="221"/>
        <v>#DIV/0!</v>
      </c>
      <c r="Q2874" s="10" t="s">
        <v>8315</v>
      </c>
      <c r="R2874" t="s">
        <v>8316</v>
      </c>
      <c r="S2874" s="11">
        <f t="shared" si="222"/>
        <v>42115.11618055556</v>
      </c>
      <c r="T2874" s="11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1">
        <f t="shared" si="222"/>
        <v>42002.817488425921</v>
      </c>
      <c r="T2875" s="11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1">
        <f t="shared" si="222"/>
        <v>42722.84474537037</v>
      </c>
      <c r="T2876" s="11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1">
        <f t="shared" si="222"/>
        <v>42465.128391203703</v>
      </c>
      <c r="T2877" s="11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 t="e">
        <f t="shared" si="221"/>
        <v>#DIV/0!</v>
      </c>
      <c r="Q2878" s="10" t="s">
        <v>8315</v>
      </c>
      <c r="R2878" t="s">
        <v>8316</v>
      </c>
      <c r="S2878" s="11">
        <f t="shared" si="222"/>
        <v>42171.743969907402</v>
      </c>
      <c r="T2878" s="11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1">
        <f t="shared" si="222"/>
        <v>42672.955138888887</v>
      </c>
      <c r="T2879" s="11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1">
        <f t="shared" si="222"/>
        <v>42128.615682870368</v>
      </c>
      <c r="T2880" s="11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1">
        <f t="shared" si="222"/>
        <v>42359.725243055553</v>
      </c>
      <c r="T2881" s="11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1">
        <f t="shared" si="222"/>
        <v>42192.905694444446</v>
      </c>
      <c r="T2882" s="11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 t="e">
        <f t="shared" ref="P2883:P2946" si="226">ROUND(E2883/L2883, 2)</f>
        <v>#DIV/0!</v>
      </c>
      <c r="Q2883" s="10" t="s">
        <v>8315</v>
      </c>
      <c r="R2883" t="s">
        <v>8316</v>
      </c>
      <c r="S2883" s="11">
        <f t="shared" ref="S2883:S2946" si="227">(((J2883/60)/60)/24)+DATE(1970,1,1)</f>
        <v>41916.597638888888</v>
      </c>
      <c r="T2883" s="11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1">
        <f t="shared" si="227"/>
        <v>42461.596273148149</v>
      </c>
      <c r="T2884" s="11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 t="e">
        <f t="shared" si="226"/>
        <v>#DIV/0!</v>
      </c>
      <c r="Q2890" s="10" t="s">
        <v>8315</v>
      </c>
      <c r="R2890" t="s">
        <v>8316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 t="e">
        <f t="shared" si="226"/>
        <v>#DIV/0!</v>
      </c>
      <c r="Q2896" s="10" t="s">
        <v>8315</v>
      </c>
      <c r="R2896" t="s">
        <v>8316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 t="e">
        <f t="shared" si="226"/>
        <v>#DIV/0!</v>
      </c>
      <c r="Q2901" s="10" t="s">
        <v>8315</v>
      </c>
      <c r="R2901" t="s">
        <v>8316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1">
        <f t="shared" si="227"/>
        <v>42097.874155092592</v>
      </c>
      <c r="T2924" s="11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1">
        <f t="shared" si="227"/>
        <v>41912.650729166664</v>
      </c>
      <c r="T2938" s="11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1">
        <f t="shared" si="227"/>
        <v>41803.457326388889</v>
      </c>
      <c r="T2939" s="11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1">
        <f t="shared" si="227"/>
        <v>42004.703865740739</v>
      </c>
      <c r="T2940" s="11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1">
        <f t="shared" si="227"/>
        <v>41845.809166666666</v>
      </c>
      <c r="T2941" s="11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1">
        <f t="shared" si="227"/>
        <v>41982.773356481484</v>
      </c>
      <c r="T2942" s="11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1">
        <f t="shared" si="227"/>
        <v>42034.960127314815</v>
      </c>
      <c r="T2943" s="11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1">
        <f t="shared" si="227"/>
        <v>42334.803923611107</v>
      </c>
      <c r="T2944" s="11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 t="e">
        <f t="shared" si="226"/>
        <v>#DIV/0!</v>
      </c>
      <c r="Q2945" s="10" t="s">
        <v>8315</v>
      </c>
      <c r="R2945" t="s">
        <v>8355</v>
      </c>
      <c r="S2945" s="11">
        <f t="shared" si="227"/>
        <v>42077.129398148143</v>
      </c>
      <c r="T2945" s="11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1">
        <f t="shared" si="227"/>
        <v>42132.9143287037</v>
      </c>
      <c r="T2946" s="11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 t="e">
        <f t="shared" ref="P2947:P3010" si="231">ROUND(E2947/L2947, 2)</f>
        <v>#DIV/0!</v>
      </c>
      <c r="Q2947" s="10" t="s">
        <v>8315</v>
      </c>
      <c r="R2947" t="s">
        <v>8355</v>
      </c>
      <c r="S2947" s="11">
        <f t="shared" ref="S2947:S3010" si="232">(((J2947/60)/60)/24)+DATE(1970,1,1)</f>
        <v>42118.139583333337</v>
      </c>
      <c r="T2947" s="11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1">
        <f t="shared" si="232"/>
        <v>42567.531157407408</v>
      </c>
      <c r="T2948" s="11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t="e">
        <f t="shared" si="231"/>
        <v>#DIV/0!</v>
      </c>
      <c r="Q2952" s="10" t="s">
        <v>8315</v>
      </c>
      <c r="R2952" t="s">
        <v>8355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1">
        <f t="shared" si="232"/>
        <v>41872.802928240737</v>
      </c>
      <c r="T2953" s="11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1">
        <f t="shared" si="232"/>
        <v>42628.690266203703</v>
      </c>
      <c r="T2954" s="11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1">
        <f t="shared" si="232"/>
        <v>42255.791909722218</v>
      </c>
      <c r="T2955" s="11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 t="e">
        <f t="shared" si="231"/>
        <v>#DIV/0!</v>
      </c>
      <c r="Q2956" s="10" t="s">
        <v>8315</v>
      </c>
      <c r="R2956" t="s">
        <v>8355</v>
      </c>
      <c r="S2956" s="11">
        <f t="shared" si="232"/>
        <v>42790.583368055552</v>
      </c>
      <c r="T2956" s="11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1">
        <f t="shared" si="232"/>
        <v>42141.741307870368</v>
      </c>
      <c r="T2957" s="11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1">
        <f t="shared" si="232"/>
        <v>42464.958912037036</v>
      </c>
      <c r="T2958" s="11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1">
        <f t="shared" si="232"/>
        <v>42031.011249999996</v>
      </c>
      <c r="T2959" s="11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 t="e">
        <f t="shared" si="231"/>
        <v>#DIV/0!</v>
      </c>
      <c r="Q2960" s="10" t="s">
        <v>8315</v>
      </c>
      <c r="R2960" t="s">
        <v>8355</v>
      </c>
      <c r="S2960" s="11">
        <f t="shared" si="232"/>
        <v>42438.779131944444</v>
      </c>
      <c r="T2960" s="11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 t="e">
        <f t="shared" si="231"/>
        <v>#DIV/0!</v>
      </c>
      <c r="Q2961" s="10" t="s">
        <v>8315</v>
      </c>
      <c r="R2961" t="s">
        <v>8355</v>
      </c>
      <c r="S2961" s="11">
        <f t="shared" si="232"/>
        <v>42498.008391203708</v>
      </c>
      <c r="T2961" s="11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 t="e">
        <f t="shared" si="231"/>
        <v>#DIV/0!</v>
      </c>
      <c r="Q2962" s="10" t="s">
        <v>8315</v>
      </c>
      <c r="R2962" t="s">
        <v>8355</v>
      </c>
      <c r="S2962" s="11">
        <f t="shared" si="232"/>
        <v>41863.757210648146</v>
      </c>
      <c r="T2962" s="11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1">
        <f t="shared" si="232"/>
        <v>42752.827199074076</v>
      </c>
      <c r="T3002" s="11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1">
        <f t="shared" si="232"/>
        <v>42534.895625000005</v>
      </c>
      <c r="T3003" s="11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1">
        <f t="shared" si="232"/>
        <v>41239.83625</v>
      </c>
      <c r="T3004" s="11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1">
        <f t="shared" si="232"/>
        <v>42398.849259259259</v>
      </c>
      <c r="T3005" s="11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1">
        <f t="shared" si="232"/>
        <v>41928.881064814814</v>
      </c>
      <c r="T3006" s="11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1">
        <f t="shared" si="232"/>
        <v>41888.674826388888</v>
      </c>
      <c r="T3007" s="11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1">
        <f t="shared" si="232"/>
        <v>41957.756840277783</v>
      </c>
      <c r="T3008" s="11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1">
        <f t="shared" si="232"/>
        <v>42098.216238425928</v>
      </c>
      <c r="T3009" s="11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1">
        <f t="shared" si="232"/>
        <v>42360.212025462963</v>
      </c>
      <c r="T3010" s="11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ROUND(E3011/L3011, 2)</f>
        <v>233.9</v>
      </c>
      <c r="Q3011" s="10" t="s">
        <v>8315</v>
      </c>
      <c r="R3011" t="s">
        <v>8355</v>
      </c>
      <c r="S3011" s="11">
        <f t="shared" ref="S3011:S3074" si="237">(((J3011/60)/60)/24)+DATE(1970,1,1)</f>
        <v>41939.569907407407</v>
      </c>
      <c r="T3011" s="11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1">
        <f t="shared" si="237"/>
        <v>41996.832395833335</v>
      </c>
      <c r="T3012" s="11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 t="e">
        <f t="shared" si="236"/>
        <v>#DIV/0!</v>
      </c>
      <c r="Q3056" s="10" t="s">
        <v>8315</v>
      </c>
      <c r="R3056" t="s">
        <v>8355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 t="e">
        <f t="shared" si="236"/>
        <v>#DIV/0!</v>
      </c>
      <c r="Q3058" s="10" t="s">
        <v>8315</v>
      </c>
      <c r="R3058" t="s">
        <v>8355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 t="e">
        <f t="shared" si="236"/>
        <v>#DIV/0!</v>
      </c>
      <c r="Q3059" s="10" t="s">
        <v>8315</v>
      </c>
      <c r="R3059" t="s">
        <v>8355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 t="e">
        <f t="shared" si="236"/>
        <v>#DIV/0!</v>
      </c>
      <c r="Q3063" s="10" t="s">
        <v>8315</v>
      </c>
      <c r="R3063" t="s">
        <v>8355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1">
        <f t="shared" si="237"/>
        <v>42299.130162037036</v>
      </c>
      <c r="T3066" s="11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1">
        <f t="shared" si="237"/>
        <v>41825.055231481485</v>
      </c>
      <c r="T3067" s="11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1">
        <f t="shared" si="237"/>
        <v>42531.228437500002</v>
      </c>
      <c r="T3068" s="11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1">
        <f t="shared" si="237"/>
        <v>42226.938414351855</v>
      </c>
      <c r="T3069" s="11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1">
        <f t="shared" si="237"/>
        <v>42263.691574074073</v>
      </c>
      <c r="T3070" s="11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1">
        <f t="shared" si="237"/>
        <v>41957.833726851852</v>
      </c>
      <c r="T3071" s="11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1">
        <f t="shared" si="237"/>
        <v>42690.733437499999</v>
      </c>
      <c r="T3072" s="11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1">
        <f t="shared" si="237"/>
        <v>42097.732418981483</v>
      </c>
      <c r="T3073" s="11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1">
        <f t="shared" si="237"/>
        <v>42658.690532407403</v>
      </c>
      <c r="T3074" s="11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ROUND(E3075/L3075, 2)</f>
        <v>92.14</v>
      </c>
      <c r="Q3075" s="10" t="s">
        <v>8315</v>
      </c>
      <c r="R3075" t="s">
        <v>8355</v>
      </c>
      <c r="S3075" s="11">
        <f t="shared" ref="S3075:S3138" si="242">(((J3075/60)/60)/24)+DATE(1970,1,1)</f>
        <v>42111.684027777781</v>
      </c>
      <c r="T3075" s="11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1">
        <f t="shared" si="242"/>
        <v>42409.571284722217</v>
      </c>
      <c r="T3076" s="11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 t="e">
        <f t="shared" si="241"/>
        <v>#DIV/0!</v>
      </c>
      <c r="Q3084" s="10" t="s">
        <v>8315</v>
      </c>
      <c r="R3084" t="s">
        <v>8355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 t="e">
        <f t="shared" si="241"/>
        <v>#DIV/0!</v>
      </c>
      <c r="Q3116" s="10" t="s">
        <v>8315</v>
      </c>
      <c r="R3116" t="s">
        <v>8355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1">
        <f t="shared" si="242"/>
        <v>41848.679803240739</v>
      </c>
      <c r="T3123" s="11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1">
        <f t="shared" si="242"/>
        <v>42678.932083333333</v>
      </c>
      <c r="T3124" s="11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1">
        <f t="shared" si="242"/>
        <v>42530.993032407408</v>
      </c>
      <c r="T3125" s="11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1">
        <f t="shared" si="242"/>
        <v>41977.780104166668</v>
      </c>
      <c r="T3126" s="11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 t="e">
        <f t="shared" si="241"/>
        <v>#DIV/0!</v>
      </c>
      <c r="Q3127" s="10" t="s">
        <v>8315</v>
      </c>
      <c r="R3127" t="s">
        <v>8355</v>
      </c>
      <c r="S3127" s="11">
        <f t="shared" si="242"/>
        <v>42346.20685185185</v>
      </c>
      <c r="T3127" s="11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1">
        <f t="shared" si="242"/>
        <v>42427.01807870371</v>
      </c>
      <c r="T3128" s="11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 t="e">
        <f t="shared" si="241"/>
        <v>#DIV/0!</v>
      </c>
      <c r="Q3129" s="10" t="s">
        <v>8315</v>
      </c>
      <c r="R3129" t="s">
        <v>8355</v>
      </c>
      <c r="S3129" s="11">
        <f t="shared" si="242"/>
        <v>42034.856817129628</v>
      </c>
      <c r="T3129" s="11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1">
        <f t="shared" si="242"/>
        <v>42780.825706018513</v>
      </c>
      <c r="T3130" s="11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1">
        <f t="shared" si="242"/>
        <v>42803.842812499999</v>
      </c>
      <c r="T3131" s="11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1">
        <f t="shared" si="242"/>
        <v>42808.640231481477</v>
      </c>
      <c r="T3132" s="11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1">
        <f t="shared" si="242"/>
        <v>42803.579224537039</v>
      </c>
      <c r="T3133" s="11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1">
        <f t="shared" si="242"/>
        <v>42786.350231481483</v>
      </c>
      <c r="T3134" s="11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1">
        <f t="shared" si="242"/>
        <v>42788.565208333333</v>
      </c>
      <c r="T3135" s="11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1">
        <f t="shared" si="242"/>
        <v>42800.720127314817</v>
      </c>
      <c r="T3136" s="11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1">
        <f t="shared" si="242"/>
        <v>42807.151863425926</v>
      </c>
      <c r="T3137" s="11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1">
        <f t="shared" si="242"/>
        <v>42789.462430555555</v>
      </c>
      <c r="T3138" s="11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ROUND(E3139/L3139, 2)</f>
        <v>50</v>
      </c>
      <c r="Q3139" s="10" t="s">
        <v>8315</v>
      </c>
      <c r="R3139" t="s">
        <v>8316</v>
      </c>
      <c r="S3139" s="11">
        <f t="shared" ref="S3139:S3202" si="247">(((J3139/60)/60)/24)+DATE(1970,1,1)</f>
        <v>42807.885057870371</v>
      </c>
      <c r="T3139" s="11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 t="e">
        <f t="shared" si="246"/>
        <v>#DIV/0!</v>
      </c>
      <c r="Q3140" s="10" t="s">
        <v>8315</v>
      </c>
      <c r="R3140" t="s">
        <v>8316</v>
      </c>
      <c r="S3140" s="11">
        <f t="shared" si="247"/>
        <v>42809.645914351851</v>
      </c>
      <c r="T3140" s="11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 t="e">
        <f t="shared" si="246"/>
        <v>#DIV/0!</v>
      </c>
      <c r="Q3145" s="10" t="s">
        <v>8315</v>
      </c>
      <c r="R3145" t="s">
        <v>8316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 t="e">
        <f t="shared" si="246"/>
        <v>#DIV/0!</v>
      </c>
      <c r="Q3147" s="10" t="s">
        <v>8315</v>
      </c>
      <c r="R3147" t="s">
        <v>8316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 t="e">
        <f t="shared" si="246"/>
        <v>#DIV/0!</v>
      </c>
      <c r="Q3192" s="10" t="s">
        <v>8315</v>
      </c>
      <c r="R3192" t="s">
        <v>8357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1">
        <f t="shared" si="247"/>
        <v>42018.94049768518</v>
      </c>
      <c r="T3194" s="11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1">
        <f t="shared" si="247"/>
        <v>42010.968240740738</v>
      </c>
      <c r="T3195" s="11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 t="e">
        <f t="shared" si="246"/>
        <v>#DIV/0!</v>
      </c>
      <c r="Q3196" s="10" t="s">
        <v>8315</v>
      </c>
      <c r="R3196" t="s">
        <v>8357</v>
      </c>
      <c r="S3196" s="11">
        <f t="shared" si="247"/>
        <v>42182.062476851846</v>
      </c>
      <c r="T3196" s="11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1">
        <f t="shared" si="247"/>
        <v>42017.594236111108</v>
      </c>
      <c r="T3197" s="11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1">
        <f t="shared" si="247"/>
        <v>42157.598090277781</v>
      </c>
      <c r="T3198" s="11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1">
        <f t="shared" si="247"/>
        <v>42009.493263888886</v>
      </c>
      <c r="T3199" s="11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1">
        <f t="shared" si="247"/>
        <v>42013.424502314811</v>
      </c>
      <c r="T3200" s="11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1">
        <f t="shared" si="247"/>
        <v>41858.761782407404</v>
      </c>
      <c r="T3201" s="11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1">
        <f t="shared" si="247"/>
        <v>42460.320613425924</v>
      </c>
      <c r="T3202" s="11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ROUND(E3203/L3203, 2)</f>
        <v>12.5</v>
      </c>
      <c r="Q3203" s="10" t="s">
        <v>8315</v>
      </c>
      <c r="R3203" t="s">
        <v>8357</v>
      </c>
      <c r="S3203" s="11">
        <f t="shared" ref="S3203:S3266" si="252">(((J3203/60)/60)/24)+DATE(1970,1,1)</f>
        <v>41861.767094907409</v>
      </c>
      <c r="T3203" s="11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1">
        <f t="shared" si="252"/>
        <v>42293.853541666671</v>
      </c>
      <c r="T3204" s="11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 t="e">
        <f t="shared" si="251"/>
        <v>#DIV/0!</v>
      </c>
      <c r="Q3206" s="10" t="s">
        <v>8315</v>
      </c>
      <c r="R3206" t="s">
        <v>8357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 t="e">
        <f t="shared" si="251"/>
        <v>#DIV/0!</v>
      </c>
      <c r="Q3208" s="10" t="s">
        <v>8315</v>
      </c>
      <c r="R3208" t="s">
        <v>8357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1">
        <f t="shared" si="252"/>
        <v>42144.573807870373</v>
      </c>
      <c r="T3258" s="11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1">
        <f t="shared" si="252"/>
        <v>42758.559629629628</v>
      </c>
      <c r="T3259" s="11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1">
        <f t="shared" si="252"/>
        <v>41982.887280092589</v>
      </c>
      <c r="T3260" s="11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1">
        <f t="shared" si="252"/>
        <v>42614.760937500003</v>
      </c>
      <c r="T3261" s="11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1">
        <f t="shared" si="252"/>
        <v>42303.672662037032</v>
      </c>
      <c r="T3262" s="11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1">
        <f t="shared" si="252"/>
        <v>42171.725416666668</v>
      </c>
      <c r="T3263" s="11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1">
        <f t="shared" si="252"/>
        <v>41964.315532407403</v>
      </c>
      <c r="T3264" s="11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1">
        <f t="shared" si="252"/>
        <v>42284.516064814816</v>
      </c>
      <c r="T3265" s="11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1">
        <f t="shared" si="252"/>
        <v>42016.800208333334</v>
      </c>
      <c r="T3266" s="11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ROUND(E3267/L3267, 2)</f>
        <v>70.290000000000006</v>
      </c>
      <c r="Q3267" s="10" t="s">
        <v>8315</v>
      </c>
      <c r="R3267" t="s">
        <v>8316</v>
      </c>
      <c r="S3267" s="11">
        <f t="shared" ref="S3267:S3330" si="257">(((J3267/60)/60)/24)+DATE(1970,1,1)</f>
        <v>42311.711979166663</v>
      </c>
      <c r="T3267" s="11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1">
        <f t="shared" si="257"/>
        <v>42136.536134259266</v>
      </c>
      <c r="T3268" s="11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1">
        <f t="shared" si="257"/>
        <v>42513.045798611114</v>
      </c>
      <c r="T3322" s="11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1">
        <f t="shared" si="257"/>
        <v>41914.100289351853</v>
      </c>
      <c r="T3323" s="11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1">
        <f t="shared" si="257"/>
        <v>42521.010370370372</v>
      </c>
      <c r="T3324" s="11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1">
        <f t="shared" si="257"/>
        <v>42608.36583333333</v>
      </c>
      <c r="T3325" s="11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1">
        <f t="shared" si="257"/>
        <v>42512.58321759259</v>
      </c>
      <c r="T3326" s="11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1">
        <f t="shared" si="257"/>
        <v>42064.785613425927</v>
      </c>
      <c r="T3327" s="11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1">
        <f t="shared" si="257"/>
        <v>42041.714178240742</v>
      </c>
      <c r="T3328" s="11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1">
        <f t="shared" si="257"/>
        <v>42468.374606481477</v>
      </c>
      <c r="T3329" s="11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1">
        <f t="shared" si="257"/>
        <v>41822.57503472222</v>
      </c>
      <c r="T3330" s="11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ROUND(E3331/L3331, 2)</f>
        <v>44.92</v>
      </c>
      <c r="Q3331" s="10" t="s">
        <v>8315</v>
      </c>
      <c r="R3331" t="s">
        <v>8316</v>
      </c>
      <c r="S3331" s="11">
        <f t="shared" ref="S3331:S3394" si="262">(((J3331/60)/60)/24)+DATE(1970,1,1)</f>
        <v>41837.323009259257</v>
      </c>
      <c r="T3331" s="11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1">
        <f t="shared" si="262"/>
        <v>42065.887361111112</v>
      </c>
      <c r="T3332" s="11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1">
        <f t="shared" si="262"/>
        <v>42292.087592592594</v>
      </c>
      <c r="T3386" s="11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1">
        <f t="shared" si="262"/>
        <v>41953.8675</v>
      </c>
      <c r="T3387" s="11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1">
        <f t="shared" si="262"/>
        <v>41946.644745370373</v>
      </c>
      <c r="T3388" s="11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1">
        <f t="shared" si="262"/>
        <v>41947.762592592589</v>
      </c>
      <c r="T3389" s="11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1">
        <f t="shared" si="262"/>
        <v>42143.461122685185</v>
      </c>
      <c r="T3390" s="11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1">
        <f t="shared" si="262"/>
        <v>42494.563449074078</v>
      </c>
      <c r="T3391" s="11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1">
        <f t="shared" si="262"/>
        <v>41815.774826388886</v>
      </c>
      <c r="T3392" s="11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1">
        <f t="shared" si="262"/>
        <v>41830.545694444445</v>
      </c>
      <c r="T3393" s="11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1">
        <f t="shared" si="262"/>
        <v>42446.845543981486</v>
      </c>
      <c r="T3394" s="11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ROUND(E3395/L3395, 2)</f>
        <v>36.07</v>
      </c>
      <c r="Q3395" s="10" t="s">
        <v>8315</v>
      </c>
      <c r="R3395" t="s">
        <v>8316</v>
      </c>
      <c r="S3395" s="11">
        <f t="shared" ref="S3395:S3458" si="267">(((J3395/60)/60)/24)+DATE(1970,1,1)</f>
        <v>41923.921643518523</v>
      </c>
      <c r="T3395" s="11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1">
        <f t="shared" si="267"/>
        <v>41817.59542824074</v>
      </c>
      <c r="T3396" s="11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1">
        <f t="shared" si="267"/>
        <v>41960.119085648148</v>
      </c>
      <c r="T3450" s="11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1">
        <f t="shared" si="267"/>
        <v>42532.052523148144</v>
      </c>
      <c r="T3451" s="11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1">
        <f t="shared" si="267"/>
        <v>42036.704525462963</v>
      </c>
      <c r="T3452" s="11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1">
        <f t="shared" si="267"/>
        <v>42088.723692129628</v>
      </c>
      <c r="T3453" s="11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1">
        <f t="shared" si="267"/>
        <v>41820.639189814814</v>
      </c>
      <c r="T3454" s="11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1">
        <f t="shared" si="267"/>
        <v>42535.97865740741</v>
      </c>
      <c r="T3455" s="11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1">
        <f t="shared" si="267"/>
        <v>41821.698599537034</v>
      </c>
      <c r="T3456" s="11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1">
        <f t="shared" si="267"/>
        <v>42626.7503125</v>
      </c>
      <c r="T3457" s="11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1">
        <f t="shared" si="267"/>
        <v>41821.205636574072</v>
      </c>
      <c r="T3458" s="11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ROUND(E3459/L3459, 2)</f>
        <v>50.98</v>
      </c>
      <c r="Q3459" s="10" t="s">
        <v>8315</v>
      </c>
      <c r="R3459" t="s">
        <v>8316</v>
      </c>
      <c r="S3459" s="11">
        <f t="shared" ref="S3459:S3522" si="272">(((J3459/60)/60)/24)+DATE(1970,1,1)</f>
        <v>42016.706678240742</v>
      </c>
      <c r="T3459" s="11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1">
        <f t="shared" si="272"/>
        <v>42011.202581018515</v>
      </c>
      <c r="T3460" s="11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1">
        <f t="shared" si="272"/>
        <v>42057.536944444444</v>
      </c>
      <c r="T3514" s="11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1">
        <f t="shared" si="272"/>
        <v>41781.096203703702</v>
      </c>
      <c r="T3515" s="11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1">
        <f t="shared" si="272"/>
        <v>42020.846666666665</v>
      </c>
      <c r="T3516" s="11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1">
        <f t="shared" si="272"/>
        <v>42125.772812499999</v>
      </c>
      <c r="T3517" s="11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1">
        <f t="shared" si="272"/>
        <v>41856.010069444441</v>
      </c>
      <c r="T3518" s="11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1">
        <f t="shared" si="272"/>
        <v>41794.817523148151</v>
      </c>
      <c r="T3519" s="11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1">
        <f t="shared" si="272"/>
        <v>41893.783553240741</v>
      </c>
      <c r="T3520" s="11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1">
        <f t="shared" si="272"/>
        <v>42037.598958333328</v>
      </c>
      <c r="T3521" s="11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1">
        <f t="shared" si="272"/>
        <v>42227.824212962965</v>
      </c>
      <c r="T3522" s="11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ROUND(E3523/L3523, 2)</f>
        <v>45.62</v>
      </c>
      <c r="Q3523" s="10" t="s">
        <v>8315</v>
      </c>
      <c r="R3523" t="s">
        <v>8316</v>
      </c>
      <c r="S3523" s="11">
        <f t="shared" ref="S3523:S3586" si="277">(((J3523/60)/60)/24)+DATE(1970,1,1)</f>
        <v>41881.361342592594</v>
      </c>
      <c r="T3523" s="11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1">
        <f t="shared" si="277"/>
        <v>42234.789884259255</v>
      </c>
      <c r="T3524" s="11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1">
        <f t="shared" si="277"/>
        <v>42649.54923611111</v>
      </c>
      <c r="T3578" s="11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1">
        <f t="shared" si="277"/>
        <v>42093.786840277782</v>
      </c>
      <c r="T3579" s="11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1">
        <f t="shared" si="277"/>
        <v>42460.733530092592</v>
      </c>
      <c r="T3580" s="11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1">
        <f t="shared" si="277"/>
        <v>42430.762222222227</v>
      </c>
      <c r="T3581" s="11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1">
        <f t="shared" si="277"/>
        <v>42026.176180555558</v>
      </c>
      <c r="T3582" s="11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1">
        <f t="shared" si="277"/>
        <v>41836.471180555556</v>
      </c>
      <c r="T3583" s="11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1">
        <f t="shared" si="277"/>
        <v>42451.095856481479</v>
      </c>
      <c r="T3584" s="11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1">
        <f t="shared" si="277"/>
        <v>42418.425983796296</v>
      </c>
      <c r="T3585" s="11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1">
        <f t="shared" si="277"/>
        <v>42168.316481481481</v>
      </c>
      <c r="T3586" s="11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ROUND(E3587/L3587, 2)</f>
        <v>176.09</v>
      </c>
      <c r="Q3587" s="10" t="s">
        <v>8315</v>
      </c>
      <c r="R3587" t="s">
        <v>8316</v>
      </c>
      <c r="S3587" s="11">
        <f t="shared" ref="S3587:S3650" si="282">(((J3587/60)/60)/24)+DATE(1970,1,1)</f>
        <v>41964.716319444444</v>
      </c>
      <c r="T3587" s="11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1">
        <f t="shared" si="282"/>
        <v>42576.697569444441</v>
      </c>
      <c r="T3588" s="11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 t="e">
        <f t="shared" si="281"/>
        <v>#DIV/0!</v>
      </c>
      <c r="Q3630" s="10" t="s">
        <v>8315</v>
      </c>
      <c r="R3630" t="s">
        <v>8357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8307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 t="e">
        <f t="shared" si="281"/>
        <v>#DIV/0!</v>
      </c>
      <c r="Q3638" s="10" t="s">
        <v>8315</v>
      </c>
      <c r="R3638" t="s">
        <v>8357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1">
        <f t="shared" si="282"/>
        <v>42104.781597222223</v>
      </c>
      <c r="T3642" s="11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 t="e">
        <f t="shared" si="281"/>
        <v>#DIV/0!</v>
      </c>
      <c r="Q3643" s="10" t="s">
        <v>8315</v>
      </c>
      <c r="R3643" t="s">
        <v>8357</v>
      </c>
      <c r="S3643" s="11">
        <f t="shared" si="282"/>
        <v>41899.627071759263</v>
      </c>
      <c r="T3643" s="11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1">
        <f t="shared" si="282"/>
        <v>42297.816284722227</v>
      </c>
      <c r="T3644" s="11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 t="e">
        <f t="shared" si="281"/>
        <v>#DIV/0!</v>
      </c>
      <c r="Q3645" s="10" t="s">
        <v>8315</v>
      </c>
      <c r="R3645" t="s">
        <v>8357</v>
      </c>
      <c r="S3645" s="11">
        <f t="shared" si="282"/>
        <v>42285.143969907411</v>
      </c>
      <c r="T3645" s="11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1">
        <f t="shared" si="282"/>
        <v>42409.241747685184</v>
      </c>
      <c r="T3646" s="11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1">
        <f t="shared" si="282"/>
        <v>42665.970347222217</v>
      </c>
      <c r="T3647" s="11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1">
        <f t="shared" si="282"/>
        <v>42140.421319444446</v>
      </c>
      <c r="T3648" s="11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1">
        <f t="shared" si="282"/>
        <v>42598.749155092592</v>
      </c>
      <c r="T3649" s="11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1">
        <f t="shared" si="282"/>
        <v>41887.292187500003</v>
      </c>
      <c r="T3650" s="11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ROUND(E3651/L3651, 2)</f>
        <v>97.5</v>
      </c>
      <c r="Q3651" s="10" t="s">
        <v>8315</v>
      </c>
      <c r="R3651" t="s">
        <v>8316</v>
      </c>
      <c r="S3651" s="11">
        <f t="shared" ref="S3651:S3714" si="287">(((J3651/60)/60)/24)+DATE(1970,1,1)</f>
        <v>41780.712893518517</v>
      </c>
      <c r="T3651" s="11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1">
        <f t="shared" si="287"/>
        <v>42381.478981481487</v>
      </c>
      <c r="T3652" s="11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1">
        <f t="shared" si="287"/>
        <v>42461.689745370371</v>
      </c>
      <c r="T3706" s="11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1">
        <f t="shared" si="287"/>
        <v>41792.542986111112</v>
      </c>
      <c r="T3707" s="11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1">
        <f t="shared" si="287"/>
        <v>41879.913761574076</v>
      </c>
      <c r="T3708" s="11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1">
        <f t="shared" si="287"/>
        <v>42552.048356481479</v>
      </c>
      <c r="T3709" s="11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1">
        <f t="shared" si="287"/>
        <v>41810.142199074071</v>
      </c>
      <c r="T3710" s="11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1">
        <f t="shared" si="287"/>
        <v>41785.707708333335</v>
      </c>
      <c r="T3711" s="11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1">
        <f t="shared" si="287"/>
        <v>42072.576249999998</v>
      </c>
      <c r="T3712" s="11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1">
        <f t="shared" si="287"/>
        <v>41779.724224537036</v>
      </c>
      <c r="T3713" s="11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1">
        <f t="shared" si="287"/>
        <v>42134.172071759262</v>
      </c>
      <c r="T3714" s="11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ROUND(E3715/L3715, 2)</f>
        <v>106.84</v>
      </c>
      <c r="Q3715" s="10" t="s">
        <v>8315</v>
      </c>
      <c r="R3715" t="s">
        <v>8316</v>
      </c>
      <c r="S3715" s="11">
        <f t="shared" ref="S3715:S3778" si="292">(((J3715/60)/60)/24)+DATE(1970,1,1)</f>
        <v>42505.738032407404</v>
      </c>
      <c r="T3715" s="11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1">
        <f t="shared" si="292"/>
        <v>42118.556331018524</v>
      </c>
      <c r="T3716" s="11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 t="e">
        <f t="shared" si="291"/>
        <v>#DIV/0!</v>
      </c>
      <c r="Q3735" s="10" t="s">
        <v>8315</v>
      </c>
      <c r="R3735" t="s">
        <v>8316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 t="e">
        <f t="shared" si="291"/>
        <v>#DIV/0!</v>
      </c>
      <c r="Q3743" s="10" t="s">
        <v>8315</v>
      </c>
      <c r="R3743" t="s">
        <v>8316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 t="e">
        <f t="shared" si="291"/>
        <v>#DIV/0!</v>
      </c>
      <c r="Q3745" s="10" t="s">
        <v>8315</v>
      </c>
      <c r="R3745" t="s">
        <v>8316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 t="e">
        <f t="shared" si="291"/>
        <v>#DIV/0!</v>
      </c>
      <c r="Q3746" s="10" t="s">
        <v>8315</v>
      </c>
      <c r="R3746" t="s">
        <v>8316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1">
        <f t="shared" si="292"/>
        <v>41772.727893518517</v>
      </c>
      <c r="T3770" s="11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1">
        <f t="shared" si="292"/>
        <v>42445.598136574074</v>
      </c>
      <c r="T3771" s="11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1">
        <f t="shared" si="292"/>
        <v>42138.930671296301</v>
      </c>
      <c r="T3772" s="11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1">
        <f t="shared" si="292"/>
        <v>42493.857083333336</v>
      </c>
      <c r="T3773" s="11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1">
        <f t="shared" si="292"/>
        <v>42682.616967592592</v>
      </c>
      <c r="T3774" s="11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1">
        <f t="shared" si="292"/>
        <v>42656.005173611105</v>
      </c>
      <c r="T3775" s="11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1">
        <f t="shared" si="292"/>
        <v>42087.792303240742</v>
      </c>
      <c r="T3776" s="11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1">
        <f t="shared" si="292"/>
        <v>42075.942627314813</v>
      </c>
      <c r="T3777" s="11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1">
        <f t="shared" si="292"/>
        <v>41814.367800925924</v>
      </c>
      <c r="T3778" s="11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ROUND(E3779/L3779, 2)</f>
        <v>48.54</v>
      </c>
      <c r="Q3779" s="10" t="s">
        <v>8315</v>
      </c>
      <c r="R3779" t="s">
        <v>8357</v>
      </c>
      <c r="S3779" s="11">
        <f t="shared" ref="S3779:S3842" si="297">(((J3779/60)/60)/24)+DATE(1970,1,1)</f>
        <v>41887.111354166671</v>
      </c>
      <c r="T3779" s="11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1">
        <f t="shared" si="297"/>
        <v>41989.819212962961</v>
      </c>
      <c r="T3780" s="11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 t="e">
        <f t="shared" si="296"/>
        <v>#DIV/0!</v>
      </c>
      <c r="Q3792" s="10" t="s">
        <v>8315</v>
      </c>
      <c r="R3792" t="s">
        <v>8357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 t="e">
        <f t="shared" si="296"/>
        <v>#DIV/0!</v>
      </c>
      <c r="Q3793" s="10" t="s">
        <v>8315</v>
      </c>
      <c r="R3793" t="s">
        <v>8357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 t="e">
        <f t="shared" si="296"/>
        <v>#DIV/0!</v>
      </c>
      <c r="Q3804" s="10" t="s">
        <v>8315</v>
      </c>
      <c r="R3804" t="s">
        <v>8357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 t="e">
        <f t="shared" si="296"/>
        <v>#DIV/0!</v>
      </c>
      <c r="Q3806" s="10" t="s">
        <v>8315</v>
      </c>
      <c r="R3806" t="s">
        <v>8357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1">
        <f t="shared" si="297"/>
        <v>42375.114988425921</v>
      </c>
      <c r="T3834" s="11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1">
        <f t="shared" si="297"/>
        <v>41963.872361111105</v>
      </c>
      <c r="T3835" s="11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1">
        <f t="shared" si="297"/>
        <v>42143.445219907408</v>
      </c>
      <c r="T3836" s="11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1">
        <f t="shared" si="297"/>
        <v>42460.94222222222</v>
      </c>
      <c r="T3837" s="11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1">
        <f t="shared" si="297"/>
        <v>42553.926527777774</v>
      </c>
      <c r="T3838" s="11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1">
        <f t="shared" si="297"/>
        <v>42152.765717592592</v>
      </c>
      <c r="T3839" s="11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1">
        <f t="shared" si="297"/>
        <v>42116.710752314815</v>
      </c>
      <c r="T3840" s="11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1">
        <f t="shared" si="297"/>
        <v>42155.142638888887</v>
      </c>
      <c r="T3841" s="11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1">
        <f t="shared" si="297"/>
        <v>42432.701724537037</v>
      </c>
      <c r="T3842" s="11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ROUND(E3843/L3843, 2)</f>
        <v>25.65</v>
      </c>
      <c r="Q3843" s="10" t="s">
        <v>8315</v>
      </c>
      <c r="R3843" t="s">
        <v>8316</v>
      </c>
      <c r="S3843" s="11">
        <f t="shared" ref="S3843:S3906" si="302">(((J3843/60)/60)/24)+DATE(1970,1,1)</f>
        <v>41780.785729166666</v>
      </c>
      <c r="T3843" s="11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1">
        <f t="shared" si="302"/>
        <v>41740.493657407409</v>
      </c>
      <c r="T3844" s="11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 t="e">
        <f t="shared" si="301"/>
        <v>#DIV/0!</v>
      </c>
      <c r="Q3865" s="10" t="s">
        <v>8315</v>
      </c>
      <c r="R3865" t="s">
        <v>8316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1">
        <f t="shared" si="302"/>
        <v>41865.659780092588</v>
      </c>
      <c r="T3870" s="11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1">
        <f t="shared" si="302"/>
        <v>42047.724444444444</v>
      </c>
      <c r="T3871" s="11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1">
        <f t="shared" si="302"/>
        <v>41793.17219907407</v>
      </c>
      <c r="T3872" s="11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1">
        <f t="shared" si="302"/>
        <v>42763.780671296292</v>
      </c>
      <c r="T3873" s="11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 t="e">
        <f t="shared" si="301"/>
        <v>#DIV/0!</v>
      </c>
      <c r="Q3874" s="10" t="s">
        <v>8315</v>
      </c>
      <c r="R3874" t="s">
        <v>8357</v>
      </c>
      <c r="S3874" s="11">
        <f t="shared" si="302"/>
        <v>42180.145787037036</v>
      </c>
      <c r="T3874" s="11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 t="e">
        <f t="shared" si="301"/>
        <v>#DIV/0!</v>
      </c>
      <c r="Q3875" s="10" t="s">
        <v>8315</v>
      </c>
      <c r="R3875" t="s">
        <v>8357</v>
      </c>
      <c r="S3875" s="11">
        <f t="shared" si="302"/>
        <v>42255.696006944447</v>
      </c>
      <c r="T3875" s="11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 t="e">
        <f t="shared" si="301"/>
        <v>#DIV/0!</v>
      </c>
      <c r="Q3876" s="10" t="s">
        <v>8315</v>
      </c>
      <c r="R3876" t="s">
        <v>8357</v>
      </c>
      <c r="S3876" s="11">
        <f t="shared" si="302"/>
        <v>42007.016458333332</v>
      </c>
      <c r="T3876" s="11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 t="e">
        <f t="shared" si="301"/>
        <v>#DIV/0!</v>
      </c>
      <c r="Q3877" s="10" t="s">
        <v>8315</v>
      </c>
      <c r="R3877" t="s">
        <v>8357</v>
      </c>
      <c r="S3877" s="11">
        <f t="shared" si="302"/>
        <v>42615.346817129626</v>
      </c>
      <c r="T3877" s="11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1">
        <f t="shared" si="302"/>
        <v>42372.624166666668</v>
      </c>
      <c r="T3878" s="11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1">
        <f t="shared" si="302"/>
        <v>42682.67768518519</v>
      </c>
      <c r="T3879" s="11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1">
        <f t="shared" si="302"/>
        <v>42154.818819444445</v>
      </c>
      <c r="T3880" s="11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 t="e">
        <f t="shared" si="301"/>
        <v>#DIV/0!</v>
      </c>
      <c r="Q3881" s="10" t="s">
        <v>8315</v>
      </c>
      <c r="R3881" t="s">
        <v>8357</v>
      </c>
      <c r="S3881" s="11">
        <f t="shared" si="302"/>
        <v>41999.861064814817</v>
      </c>
      <c r="T3881" s="11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1">
        <f t="shared" si="302"/>
        <v>41815.815046296295</v>
      </c>
      <c r="T3882" s="11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1">
        <f t="shared" si="302"/>
        <v>42756.018506944441</v>
      </c>
      <c r="T3883" s="11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 t="e">
        <f t="shared" si="301"/>
        <v>#DIV/0!</v>
      </c>
      <c r="Q3884" s="10" t="s">
        <v>8315</v>
      </c>
      <c r="R3884" t="s">
        <v>8357</v>
      </c>
      <c r="S3884" s="11">
        <f t="shared" si="302"/>
        <v>42373.983449074076</v>
      </c>
      <c r="T3884" s="11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 t="e">
        <f t="shared" si="301"/>
        <v>#DIV/0!</v>
      </c>
      <c r="Q3885" s="10" t="s">
        <v>8315</v>
      </c>
      <c r="R3885" t="s">
        <v>8357</v>
      </c>
      <c r="S3885" s="11">
        <f t="shared" si="302"/>
        <v>41854.602650462963</v>
      </c>
      <c r="T3885" s="11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 t="e">
        <f t="shared" si="301"/>
        <v>#DIV/0!</v>
      </c>
      <c r="Q3886" s="10" t="s">
        <v>8315</v>
      </c>
      <c r="R3886" t="s">
        <v>8357</v>
      </c>
      <c r="S3886" s="11">
        <f t="shared" si="302"/>
        <v>42065.791574074072</v>
      </c>
      <c r="T3886" s="11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 t="e">
        <f t="shared" si="301"/>
        <v>#DIV/0!</v>
      </c>
      <c r="Q3887" s="10" t="s">
        <v>8315</v>
      </c>
      <c r="R3887" t="s">
        <v>8357</v>
      </c>
      <c r="S3887" s="11">
        <f t="shared" si="302"/>
        <v>42469.951284722221</v>
      </c>
      <c r="T3887" s="11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 t="e">
        <f t="shared" si="301"/>
        <v>#DIV/0!</v>
      </c>
      <c r="Q3888" s="10" t="s">
        <v>8315</v>
      </c>
      <c r="R3888" t="s">
        <v>8357</v>
      </c>
      <c r="S3888" s="11">
        <f t="shared" si="302"/>
        <v>41954.228032407409</v>
      </c>
      <c r="T3888" s="11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1">
        <f t="shared" si="302"/>
        <v>42079.857974537037</v>
      </c>
      <c r="T3889" s="11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1">
        <f t="shared" si="302"/>
        <v>42762.545810185184</v>
      </c>
      <c r="T3890" s="11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1">
        <f t="shared" si="302"/>
        <v>41977.004976851851</v>
      </c>
      <c r="T3891" s="11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1">
        <f t="shared" si="302"/>
        <v>42171.758611111116</v>
      </c>
      <c r="T3892" s="11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1">
        <f t="shared" si="302"/>
        <v>42056.1324537037</v>
      </c>
      <c r="T3893" s="11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 t="e">
        <f t="shared" si="301"/>
        <v>#DIV/0!</v>
      </c>
      <c r="Q3894" s="10" t="s">
        <v>8315</v>
      </c>
      <c r="R3894" t="s">
        <v>8316</v>
      </c>
      <c r="S3894" s="11">
        <f t="shared" si="302"/>
        <v>41867.652280092596</v>
      </c>
      <c r="T3894" s="11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1">
        <f t="shared" si="302"/>
        <v>41779.657870370371</v>
      </c>
      <c r="T3895" s="11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1">
        <f t="shared" si="302"/>
        <v>42679.958472222221</v>
      </c>
      <c r="T3896" s="11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1">
        <f t="shared" si="302"/>
        <v>42032.250208333338</v>
      </c>
      <c r="T3897" s="11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1">
        <f t="shared" si="302"/>
        <v>41793.191875000004</v>
      </c>
      <c r="T3898" s="11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1">
        <f t="shared" si="302"/>
        <v>41982.87364583333</v>
      </c>
      <c r="T3899" s="11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1">
        <f t="shared" si="302"/>
        <v>42193.482291666667</v>
      </c>
      <c r="T3900" s="11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1">
        <f t="shared" si="302"/>
        <v>41843.775011574071</v>
      </c>
      <c r="T3901" s="11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1">
        <f t="shared" si="302"/>
        <v>42136.092488425929</v>
      </c>
      <c r="T3902" s="11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1">
        <f t="shared" si="302"/>
        <v>42317.826377314821</v>
      </c>
      <c r="T3903" s="11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1">
        <f t="shared" si="302"/>
        <v>42663.468078703707</v>
      </c>
      <c r="T3904" s="11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 t="e">
        <f t="shared" si="301"/>
        <v>#DIV/0!</v>
      </c>
      <c r="Q3905" s="10" t="s">
        <v>8315</v>
      </c>
      <c r="R3905" t="s">
        <v>8316</v>
      </c>
      <c r="S3905" s="11">
        <f t="shared" si="302"/>
        <v>42186.01116898148</v>
      </c>
      <c r="T3905" s="11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1">
        <f t="shared" si="302"/>
        <v>42095.229166666672</v>
      </c>
      <c r="T3906" s="11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ROUND(E3907/L3907, 2)</f>
        <v>24.71</v>
      </c>
      <c r="Q3907" s="10" t="s">
        <v>8315</v>
      </c>
      <c r="R3907" t="s">
        <v>8316</v>
      </c>
      <c r="S3907" s="11">
        <f t="shared" ref="S3907:S3970" si="307">(((J3907/60)/60)/24)+DATE(1970,1,1)</f>
        <v>42124.623877314814</v>
      </c>
      <c r="T3907" s="11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1">
        <f t="shared" si="307"/>
        <v>42143.917743055557</v>
      </c>
      <c r="T3908" s="11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1">
        <f t="shared" si="307"/>
        <v>41906.819513888891</v>
      </c>
      <c r="T3909" s="11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1">
        <f t="shared" si="307"/>
        <v>41834.135370370372</v>
      </c>
      <c r="T3910" s="11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1">
        <f t="shared" si="307"/>
        <v>41863.359282407408</v>
      </c>
      <c r="T3911" s="11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1">
        <f t="shared" si="307"/>
        <v>42224.756909722222</v>
      </c>
      <c r="T3912" s="11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1">
        <f t="shared" si="307"/>
        <v>41939.8122337963</v>
      </c>
      <c r="T3913" s="11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1">
        <f t="shared" si="307"/>
        <v>42059.270023148143</v>
      </c>
      <c r="T3914" s="11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1">
        <f t="shared" si="307"/>
        <v>42308.211215277777</v>
      </c>
      <c r="T3915" s="11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1">
        <f t="shared" si="307"/>
        <v>42114.818935185183</v>
      </c>
      <c r="T3916" s="11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1">
        <f t="shared" si="307"/>
        <v>42492.98505787037</v>
      </c>
      <c r="T3917" s="11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 t="e">
        <f t="shared" si="306"/>
        <v>#DIV/0!</v>
      </c>
      <c r="Q3918" s="10" t="s">
        <v>8315</v>
      </c>
      <c r="R3918" t="s">
        <v>8316</v>
      </c>
      <c r="S3918" s="11">
        <f t="shared" si="307"/>
        <v>42494.471666666665</v>
      </c>
      <c r="T3918" s="11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1">
        <f t="shared" si="307"/>
        <v>41863.527326388888</v>
      </c>
      <c r="T3919" s="11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1">
        <f t="shared" si="307"/>
        <v>41843.664618055554</v>
      </c>
      <c r="T3920" s="11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1">
        <f t="shared" si="307"/>
        <v>42358.684872685189</v>
      </c>
      <c r="T3921" s="11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1">
        <f t="shared" si="307"/>
        <v>42657.38726851852</v>
      </c>
      <c r="T3922" s="11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 t="e">
        <f t="shared" si="306"/>
        <v>#DIV/0!</v>
      </c>
      <c r="Q3923" s="10" t="s">
        <v>8315</v>
      </c>
      <c r="R3923" t="s">
        <v>8316</v>
      </c>
      <c r="S3923" s="11">
        <f t="shared" si="307"/>
        <v>41926.542303240742</v>
      </c>
      <c r="T3923" s="11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1">
        <f t="shared" si="307"/>
        <v>42020.768634259264</v>
      </c>
      <c r="T3924" s="11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1">
        <f t="shared" si="307"/>
        <v>42075.979988425926</v>
      </c>
      <c r="T3925" s="11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1">
        <f t="shared" si="307"/>
        <v>41786.959745370368</v>
      </c>
      <c r="T3926" s="11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1">
        <f t="shared" si="307"/>
        <v>41820.870821759258</v>
      </c>
      <c r="T3927" s="11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1">
        <f t="shared" si="307"/>
        <v>41970.085046296299</v>
      </c>
      <c r="T3928" s="11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1">
        <f t="shared" si="307"/>
        <v>41830.267407407409</v>
      </c>
      <c r="T3929" s="11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1">
        <f t="shared" si="307"/>
        <v>42265.683182870373</v>
      </c>
      <c r="T3930" s="11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1">
        <f t="shared" si="307"/>
        <v>42601.827141203699</v>
      </c>
      <c r="T3931" s="11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 t="e">
        <f t="shared" si="306"/>
        <v>#DIV/0!</v>
      </c>
      <c r="Q3932" s="10" t="s">
        <v>8315</v>
      </c>
      <c r="R3932" t="s">
        <v>8316</v>
      </c>
      <c r="S3932" s="11">
        <f t="shared" si="307"/>
        <v>42433.338749999995</v>
      </c>
      <c r="T3932" s="11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 t="e">
        <f t="shared" si="306"/>
        <v>#DIV/0!</v>
      </c>
      <c r="Q3933" s="10" t="s">
        <v>8315</v>
      </c>
      <c r="R3933" t="s">
        <v>8316</v>
      </c>
      <c r="S3933" s="11">
        <f t="shared" si="307"/>
        <v>42228.151701388888</v>
      </c>
      <c r="T3933" s="11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1">
        <f t="shared" si="307"/>
        <v>42415.168564814812</v>
      </c>
      <c r="T3934" s="11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1">
        <f t="shared" si="307"/>
        <v>42538.968310185184</v>
      </c>
      <c r="T3935" s="11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1">
        <f t="shared" si="307"/>
        <v>42233.671747685185</v>
      </c>
      <c r="T3936" s="11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1">
        <f t="shared" si="307"/>
        <v>42221.656782407401</v>
      </c>
      <c r="T3937" s="11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 t="e">
        <f t="shared" si="306"/>
        <v>#DIV/0!</v>
      </c>
      <c r="Q3938" s="10" t="s">
        <v>8315</v>
      </c>
      <c r="R3938" t="s">
        <v>8316</v>
      </c>
      <c r="S3938" s="11">
        <f t="shared" si="307"/>
        <v>42675.262962962966</v>
      </c>
      <c r="T3938" s="11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1">
        <f t="shared" si="307"/>
        <v>42534.631481481483</v>
      </c>
      <c r="T3939" s="11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1">
        <f t="shared" si="307"/>
        <v>42151.905717592599</v>
      </c>
      <c r="T3940" s="11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1">
        <f t="shared" si="307"/>
        <v>41915.400219907409</v>
      </c>
      <c r="T3941" s="11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1">
        <f t="shared" si="307"/>
        <v>41961.492488425924</v>
      </c>
      <c r="T3942" s="11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1">
        <f t="shared" si="307"/>
        <v>41940.587233796294</v>
      </c>
      <c r="T3943" s="11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 t="e">
        <f t="shared" si="306"/>
        <v>#DIV/0!</v>
      </c>
      <c r="Q3944" s="10" t="s">
        <v>8315</v>
      </c>
      <c r="R3944" t="s">
        <v>8316</v>
      </c>
      <c r="S3944" s="11">
        <f t="shared" si="307"/>
        <v>42111.904097222221</v>
      </c>
      <c r="T3944" s="11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1">
        <f t="shared" si="307"/>
        <v>42279.778564814813</v>
      </c>
      <c r="T3945" s="11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 t="e">
        <f t="shared" si="306"/>
        <v>#DIV/0!</v>
      </c>
      <c r="Q3946" s="10" t="s">
        <v>8315</v>
      </c>
      <c r="R3946" t="s">
        <v>8316</v>
      </c>
      <c r="S3946" s="11">
        <f t="shared" si="307"/>
        <v>42213.662905092591</v>
      </c>
      <c r="T3946" s="11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1">
        <f t="shared" si="307"/>
        <v>42109.801712962959</v>
      </c>
      <c r="T3947" s="11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1">
        <f t="shared" si="307"/>
        <v>42031.833587962959</v>
      </c>
      <c r="T3948" s="11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1">
        <f t="shared" si="307"/>
        <v>42615.142870370371</v>
      </c>
      <c r="T3949" s="11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 t="e">
        <f t="shared" si="306"/>
        <v>#DIV/0!</v>
      </c>
      <c r="Q3950" s="10" t="s">
        <v>8315</v>
      </c>
      <c r="R3950" t="s">
        <v>8316</v>
      </c>
      <c r="S3950" s="11">
        <f t="shared" si="307"/>
        <v>41829.325497685182</v>
      </c>
      <c r="T3950" s="11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1">
        <f t="shared" si="307"/>
        <v>42016.120613425926</v>
      </c>
      <c r="T3951" s="11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1">
        <f t="shared" si="307"/>
        <v>42439.702314814815</v>
      </c>
      <c r="T3952" s="11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1">
        <f t="shared" si="307"/>
        <v>42433.825717592597</v>
      </c>
      <c r="T3953" s="11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1">
        <f t="shared" si="307"/>
        <v>42243.790393518517</v>
      </c>
      <c r="T3954" s="11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 t="e">
        <f t="shared" si="306"/>
        <v>#DIV/0!</v>
      </c>
      <c r="Q3955" s="10" t="s">
        <v>8315</v>
      </c>
      <c r="R3955" t="s">
        <v>8316</v>
      </c>
      <c r="S3955" s="11">
        <f t="shared" si="307"/>
        <v>42550.048449074078</v>
      </c>
      <c r="T3955" s="11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 t="e">
        <f t="shared" si="306"/>
        <v>#DIV/0!</v>
      </c>
      <c r="Q3956" s="10" t="s">
        <v>8315</v>
      </c>
      <c r="R3956" t="s">
        <v>8316</v>
      </c>
      <c r="S3956" s="11">
        <f t="shared" si="307"/>
        <v>41774.651203703703</v>
      </c>
      <c r="T3956" s="11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1">
        <f t="shared" si="307"/>
        <v>42306.848854166667</v>
      </c>
      <c r="T3957" s="11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 t="e">
        <f t="shared" si="306"/>
        <v>#DIV/0!</v>
      </c>
      <c r="Q3958" s="10" t="s">
        <v>8315</v>
      </c>
      <c r="R3958" t="s">
        <v>8316</v>
      </c>
      <c r="S3958" s="11">
        <f t="shared" si="307"/>
        <v>42457.932025462964</v>
      </c>
      <c r="T3958" s="11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1">
        <f t="shared" si="307"/>
        <v>42513.976319444439</v>
      </c>
      <c r="T3959" s="11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1">
        <f t="shared" si="307"/>
        <v>41816.950370370374</v>
      </c>
      <c r="T3960" s="11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1">
        <f t="shared" si="307"/>
        <v>41880.788842592592</v>
      </c>
      <c r="T3961" s="11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1">
        <f t="shared" si="307"/>
        <v>42342.845555555556</v>
      </c>
      <c r="T3962" s="11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1">
        <f t="shared" si="307"/>
        <v>41745.891319444447</v>
      </c>
      <c r="T3963" s="11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1">
        <f t="shared" si="307"/>
        <v>42311.621458333335</v>
      </c>
      <c r="T3964" s="11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 t="e">
        <f t="shared" si="306"/>
        <v>#DIV/0!</v>
      </c>
      <c r="Q3965" s="10" t="s">
        <v>8315</v>
      </c>
      <c r="R3965" t="s">
        <v>8316</v>
      </c>
      <c r="S3965" s="11">
        <f t="shared" si="307"/>
        <v>42296.154131944444</v>
      </c>
      <c r="T3965" s="11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1">
        <f t="shared" si="307"/>
        <v>42053.722060185188</v>
      </c>
      <c r="T3966" s="11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1">
        <f t="shared" si="307"/>
        <v>42414.235879629632</v>
      </c>
      <c r="T3967" s="11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1">
        <f t="shared" si="307"/>
        <v>41801.711550925924</v>
      </c>
      <c r="T3968" s="11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1">
        <f t="shared" si="307"/>
        <v>42770.290590277778</v>
      </c>
      <c r="T3969" s="11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1">
        <f t="shared" si="307"/>
        <v>42452.815659722226</v>
      </c>
      <c r="T3970" s="11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ROUND(E3971/L3971, 2)</f>
        <v>35.17</v>
      </c>
      <c r="Q3971" s="10" t="s">
        <v>8315</v>
      </c>
      <c r="R3971" t="s">
        <v>8316</v>
      </c>
      <c r="S3971" s="11">
        <f t="shared" ref="S3971:S4034" si="312">(((J3971/60)/60)/24)+DATE(1970,1,1)</f>
        <v>42601.854699074072</v>
      </c>
      <c r="T3971" s="11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1">
        <f t="shared" si="312"/>
        <v>42447.863553240735</v>
      </c>
      <c r="T3972" s="11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1">
        <f t="shared" si="312"/>
        <v>41811.536180555559</v>
      </c>
      <c r="T3973" s="11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1">
        <f t="shared" si="312"/>
        <v>41981.067523148144</v>
      </c>
      <c r="T3974" s="11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1">
        <f t="shared" si="312"/>
        <v>42469.68414351852</v>
      </c>
      <c r="T3975" s="11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1">
        <f t="shared" si="312"/>
        <v>42493.546851851846</v>
      </c>
      <c r="T3976" s="11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 t="e">
        <f t="shared" si="311"/>
        <v>#DIV/0!</v>
      </c>
      <c r="Q3977" s="10" t="s">
        <v>8315</v>
      </c>
      <c r="R3977" t="s">
        <v>8316</v>
      </c>
      <c r="S3977" s="11">
        <f t="shared" si="312"/>
        <v>42534.866875</v>
      </c>
      <c r="T3977" s="11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1">
        <f t="shared" si="312"/>
        <v>41830.858344907407</v>
      </c>
      <c r="T3978" s="11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1">
        <f t="shared" si="312"/>
        <v>42543.788564814815</v>
      </c>
      <c r="T3979" s="11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1">
        <f t="shared" si="312"/>
        <v>41975.642974537041</v>
      </c>
      <c r="T3980" s="11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1">
        <f t="shared" si="312"/>
        <v>42069.903437500005</v>
      </c>
      <c r="T3981" s="11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1">
        <f t="shared" si="312"/>
        <v>41795.598923611113</v>
      </c>
      <c r="T3982" s="11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1">
        <f t="shared" si="312"/>
        <v>42508.179965277777</v>
      </c>
      <c r="T3983" s="11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1">
        <f t="shared" si="312"/>
        <v>42132.809953703705</v>
      </c>
      <c r="T3984" s="11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1">
        <f t="shared" si="312"/>
        <v>41747.86986111111</v>
      </c>
      <c r="T3985" s="11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1">
        <f t="shared" si="312"/>
        <v>41920.963472222218</v>
      </c>
      <c r="T3986" s="11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1">
        <f t="shared" si="312"/>
        <v>42399.707407407404</v>
      </c>
      <c r="T3987" s="11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1">
        <f t="shared" si="312"/>
        <v>42467.548541666663</v>
      </c>
      <c r="T3988" s="11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1">
        <f t="shared" si="312"/>
        <v>41765.92465277778</v>
      </c>
      <c r="T3989" s="11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1">
        <f t="shared" si="312"/>
        <v>42230.08116898148</v>
      </c>
      <c r="T3990" s="11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 t="e">
        <f t="shared" si="311"/>
        <v>#DIV/0!</v>
      </c>
      <c r="Q3991" s="10" t="s">
        <v>8315</v>
      </c>
      <c r="R3991" t="s">
        <v>8316</v>
      </c>
      <c r="S3991" s="11">
        <f t="shared" si="312"/>
        <v>42286.749780092592</v>
      </c>
      <c r="T3991" s="11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1">
        <f t="shared" si="312"/>
        <v>42401.672372685185</v>
      </c>
      <c r="T3992" s="11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1">
        <f t="shared" si="312"/>
        <v>42125.644467592589</v>
      </c>
      <c r="T3993" s="11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1">
        <f t="shared" si="312"/>
        <v>42289.94049768518</v>
      </c>
      <c r="T3994" s="11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1">
        <f t="shared" si="312"/>
        <v>42107.864722222221</v>
      </c>
      <c r="T3995" s="11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1">
        <f t="shared" si="312"/>
        <v>41809.389930555553</v>
      </c>
      <c r="T3996" s="11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1">
        <f t="shared" si="312"/>
        <v>42019.683761574073</v>
      </c>
      <c r="T3997" s="11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1">
        <f t="shared" si="312"/>
        <v>41950.26694444444</v>
      </c>
      <c r="T3998" s="11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 t="e">
        <f t="shared" si="311"/>
        <v>#DIV/0!</v>
      </c>
      <c r="Q3999" s="10" t="s">
        <v>8315</v>
      </c>
      <c r="R3999" t="s">
        <v>8316</v>
      </c>
      <c r="S3999" s="11">
        <f t="shared" si="312"/>
        <v>42069.391446759255</v>
      </c>
      <c r="T3999" s="11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1">
        <f t="shared" si="312"/>
        <v>42061.963263888887</v>
      </c>
      <c r="T4000" s="11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1">
        <f t="shared" si="312"/>
        <v>41842.828680555554</v>
      </c>
      <c r="T4001" s="11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1">
        <f t="shared" si="312"/>
        <v>42437.64534722222</v>
      </c>
      <c r="T4002" s="11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1">
        <f t="shared" si="312"/>
        <v>42775.964212962965</v>
      </c>
      <c r="T4003" s="11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1">
        <f t="shared" si="312"/>
        <v>41879.043530092589</v>
      </c>
      <c r="T4004" s="11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1">
        <f t="shared" si="312"/>
        <v>42020.587349537032</v>
      </c>
      <c r="T4005" s="11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1">
        <f t="shared" si="312"/>
        <v>41890.16269675926</v>
      </c>
      <c r="T4006" s="11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1">
        <f t="shared" si="312"/>
        <v>41872.807696759257</v>
      </c>
      <c r="T4007" s="11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1">
        <f t="shared" si="312"/>
        <v>42391.772997685184</v>
      </c>
      <c r="T4008" s="11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1">
        <f t="shared" si="312"/>
        <v>41848.772928240738</v>
      </c>
      <c r="T4009" s="11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1">
        <f t="shared" si="312"/>
        <v>42177.964201388888</v>
      </c>
      <c r="T4010" s="11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1">
        <f t="shared" si="312"/>
        <v>41851.700925925928</v>
      </c>
      <c r="T4011" s="11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1">
        <f t="shared" si="312"/>
        <v>41921.770439814813</v>
      </c>
      <c r="T4012" s="11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1">
        <f t="shared" si="312"/>
        <v>42002.54488425926</v>
      </c>
      <c r="T4013" s="11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 t="e">
        <f t="shared" si="311"/>
        <v>#DIV/0!</v>
      </c>
      <c r="Q4014" s="10" t="s">
        <v>8315</v>
      </c>
      <c r="R4014" t="s">
        <v>8316</v>
      </c>
      <c r="S4014" s="11">
        <f t="shared" si="312"/>
        <v>42096.544548611113</v>
      </c>
      <c r="T4014" s="11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1">
        <f t="shared" si="312"/>
        <v>42021.301192129627</v>
      </c>
      <c r="T4015" s="11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 t="e">
        <f t="shared" si="311"/>
        <v>#DIV/0!</v>
      </c>
      <c r="Q4016" s="10" t="s">
        <v>8315</v>
      </c>
      <c r="R4016" t="s">
        <v>8316</v>
      </c>
      <c r="S4016" s="11">
        <f t="shared" si="312"/>
        <v>42419.246168981481</v>
      </c>
      <c r="T4016" s="11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1">
        <f t="shared" si="312"/>
        <v>42174.780821759254</v>
      </c>
      <c r="T4017" s="11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1">
        <f t="shared" si="312"/>
        <v>41869.872685185182</v>
      </c>
      <c r="T4018" s="11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1">
        <f t="shared" si="312"/>
        <v>41856.672152777777</v>
      </c>
      <c r="T4019" s="11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1">
        <f t="shared" si="312"/>
        <v>42620.91097222222</v>
      </c>
      <c r="T4020" s="11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1">
        <f t="shared" si="312"/>
        <v>42417.675879629634</v>
      </c>
      <c r="T4021" s="11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1">
        <f t="shared" si="312"/>
        <v>42057.190960648149</v>
      </c>
      <c r="T4022" s="11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1">
        <f t="shared" si="312"/>
        <v>41878.911550925928</v>
      </c>
      <c r="T4023" s="11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1">
        <f t="shared" si="312"/>
        <v>41990.584108796291</v>
      </c>
      <c r="T4024" s="11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t="e">
        <f t="shared" si="311"/>
        <v>#DIV/0!</v>
      </c>
      <c r="Q4025" s="10" t="s">
        <v>8315</v>
      </c>
      <c r="R4025" t="s">
        <v>8316</v>
      </c>
      <c r="S4025" s="11">
        <f t="shared" si="312"/>
        <v>42408.999571759254</v>
      </c>
      <c r="T4025" s="11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1">
        <f t="shared" si="312"/>
        <v>42217.670104166667</v>
      </c>
      <c r="T4026" s="11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1">
        <f t="shared" si="312"/>
        <v>42151.237685185188</v>
      </c>
      <c r="T4027" s="11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t="e">
        <f t="shared" si="311"/>
        <v>#DIV/0!</v>
      </c>
      <c r="Q4028" s="10" t="s">
        <v>8315</v>
      </c>
      <c r="R4028" t="s">
        <v>8316</v>
      </c>
      <c r="S4028" s="11">
        <f t="shared" si="312"/>
        <v>42282.655543981484</v>
      </c>
      <c r="T4028" s="11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1">
        <f t="shared" si="312"/>
        <v>42768.97084490741</v>
      </c>
      <c r="T4029" s="11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1">
        <f t="shared" si="312"/>
        <v>41765.938657407409</v>
      </c>
      <c r="T4030" s="11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t="e">
        <f t="shared" si="311"/>
        <v>#DIV/0!</v>
      </c>
      <c r="Q4031" s="10" t="s">
        <v>8315</v>
      </c>
      <c r="R4031" t="s">
        <v>8316</v>
      </c>
      <c r="S4031" s="11">
        <f t="shared" si="312"/>
        <v>42322.025115740747</v>
      </c>
      <c r="T4031" s="11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1">
        <f t="shared" si="312"/>
        <v>42374.655081018514</v>
      </c>
      <c r="T4032" s="11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t="e">
        <f t="shared" si="311"/>
        <v>#DIV/0!</v>
      </c>
      <c r="Q4033" s="10" t="s">
        <v>8315</v>
      </c>
      <c r="R4033" t="s">
        <v>8316</v>
      </c>
      <c r="S4033" s="11">
        <f t="shared" si="312"/>
        <v>41941.585231481484</v>
      </c>
      <c r="T4033" s="11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1">
        <f t="shared" si="312"/>
        <v>42293.809212962966</v>
      </c>
      <c r="T4034" s="11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ROUND(E4035/L4035, 2)</f>
        <v>65.34</v>
      </c>
      <c r="Q4035" s="10" t="s">
        <v>8315</v>
      </c>
      <c r="R4035" t="s">
        <v>8316</v>
      </c>
      <c r="S4035" s="11">
        <f t="shared" ref="S4035:S4098" si="317">(((J4035/60)/60)/24)+DATE(1970,1,1)</f>
        <v>42614.268796296295</v>
      </c>
      <c r="T4035" s="11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1">
        <f t="shared" si="317"/>
        <v>42067.947337962964</v>
      </c>
      <c r="T4036" s="11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1">
        <f t="shared" si="317"/>
        <v>41903.882951388885</v>
      </c>
      <c r="T4037" s="11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1">
        <f t="shared" si="317"/>
        <v>41804.937083333331</v>
      </c>
      <c r="T4038" s="11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1">
        <f t="shared" si="317"/>
        <v>42497.070775462969</v>
      </c>
      <c r="T4039" s="11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1">
        <f t="shared" si="317"/>
        <v>41869.798726851855</v>
      </c>
      <c r="T4040" s="11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1">
        <f t="shared" si="317"/>
        <v>42305.670914351853</v>
      </c>
      <c r="T4041" s="11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1">
        <f t="shared" si="317"/>
        <v>42144.231527777782</v>
      </c>
      <c r="T4042" s="11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1">
        <f t="shared" si="317"/>
        <v>42559.474004629628</v>
      </c>
      <c r="T4043" s="11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1">
        <f t="shared" si="317"/>
        <v>41995.084074074075</v>
      </c>
      <c r="T4044" s="11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 t="e">
        <f t="shared" si="316"/>
        <v>#DIV/0!</v>
      </c>
      <c r="Q4045" s="10" t="s">
        <v>8315</v>
      </c>
      <c r="R4045" t="s">
        <v>8316</v>
      </c>
      <c r="S4045" s="11">
        <f t="shared" si="317"/>
        <v>41948.957465277781</v>
      </c>
      <c r="T4045" s="11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1">
        <f t="shared" si="317"/>
        <v>42074.219699074078</v>
      </c>
      <c r="T4046" s="11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1">
        <f t="shared" si="317"/>
        <v>41842.201261574075</v>
      </c>
      <c r="T4047" s="11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1">
        <f t="shared" si="317"/>
        <v>41904.650578703702</v>
      </c>
      <c r="T4048" s="11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1">
        <f t="shared" si="317"/>
        <v>41991.022488425922</v>
      </c>
      <c r="T4049" s="11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1">
        <f t="shared" si="317"/>
        <v>42436.509108796294</v>
      </c>
      <c r="T4050" s="11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1">
        <f t="shared" si="317"/>
        <v>42169.958506944444</v>
      </c>
      <c r="T4051" s="11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1">
        <f t="shared" si="317"/>
        <v>41905.636469907404</v>
      </c>
      <c r="T4052" s="11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 t="e">
        <f t="shared" si="316"/>
        <v>#DIV/0!</v>
      </c>
      <c r="Q4053" s="10" t="s">
        <v>8315</v>
      </c>
      <c r="R4053" t="s">
        <v>8316</v>
      </c>
      <c r="S4053" s="11">
        <f t="shared" si="317"/>
        <v>41761.810150462967</v>
      </c>
      <c r="T4053" s="11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1">
        <f t="shared" si="317"/>
        <v>41865.878657407404</v>
      </c>
      <c r="T4054" s="11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1">
        <f t="shared" si="317"/>
        <v>41928.690138888887</v>
      </c>
      <c r="T4055" s="11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 t="e">
        <f t="shared" si="316"/>
        <v>#DIV/0!</v>
      </c>
      <c r="Q4056" s="10" t="s">
        <v>8315</v>
      </c>
      <c r="R4056" t="s">
        <v>8316</v>
      </c>
      <c r="S4056" s="11">
        <f t="shared" si="317"/>
        <v>42613.841261574074</v>
      </c>
      <c r="T4056" s="11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1">
        <f t="shared" si="317"/>
        <v>41779.648506944446</v>
      </c>
      <c r="T4057" s="11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1">
        <f t="shared" si="317"/>
        <v>42534.933321759265</v>
      </c>
      <c r="T4058" s="11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1">
        <f t="shared" si="317"/>
        <v>42310.968518518523</v>
      </c>
      <c r="T4059" s="11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1">
        <f t="shared" si="317"/>
        <v>42446.060694444444</v>
      </c>
      <c r="T4060" s="11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1">
        <f t="shared" si="317"/>
        <v>41866.640648148146</v>
      </c>
      <c r="T4061" s="11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1">
        <f t="shared" si="317"/>
        <v>41779.695092592592</v>
      </c>
      <c r="T4062" s="11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t="e">
        <f t="shared" si="316"/>
        <v>#DIV/0!</v>
      </c>
      <c r="Q4063" s="10" t="s">
        <v>8315</v>
      </c>
      <c r="R4063" t="s">
        <v>8316</v>
      </c>
      <c r="S4063" s="11">
        <f t="shared" si="317"/>
        <v>42421.141469907408</v>
      </c>
      <c r="T4063" s="11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1">
        <f t="shared" si="317"/>
        <v>42523.739212962959</v>
      </c>
      <c r="T4064" s="11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1">
        <f t="shared" si="317"/>
        <v>41787.681527777779</v>
      </c>
      <c r="T4065" s="11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1">
        <f t="shared" si="317"/>
        <v>42093.588263888887</v>
      </c>
      <c r="T4066" s="11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1">
        <f t="shared" si="317"/>
        <v>41833.951516203706</v>
      </c>
      <c r="T4067" s="11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1">
        <f t="shared" si="317"/>
        <v>42479.039212962962</v>
      </c>
      <c r="T4068" s="11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1">
        <f t="shared" si="317"/>
        <v>42235.117476851854</v>
      </c>
      <c r="T4069" s="11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1">
        <f t="shared" si="317"/>
        <v>42718.963599537034</v>
      </c>
      <c r="T4070" s="11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1">
        <f t="shared" si="317"/>
        <v>42022.661527777775</v>
      </c>
      <c r="T4071" s="11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1">
        <f t="shared" si="317"/>
        <v>42031.666898148149</v>
      </c>
      <c r="T4072" s="11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 t="e">
        <f t="shared" si="316"/>
        <v>#DIV/0!</v>
      </c>
      <c r="Q4073" s="10" t="s">
        <v>8315</v>
      </c>
      <c r="R4073" t="s">
        <v>8316</v>
      </c>
      <c r="S4073" s="11">
        <f t="shared" si="317"/>
        <v>42700.804756944446</v>
      </c>
      <c r="T4073" s="11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1">
        <f t="shared" si="317"/>
        <v>41812.77443287037</v>
      </c>
      <c r="T4074" s="11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1">
        <f t="shared" si="317"/>
        <v>42078.34520833334</v>
      </c>
      <c r="T4075" s="11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1">
        <f t="shared" si="317"/>
        <v>42283.552951388891</v>
      </c>
      <c r="T4076" s="11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1">
        <f t="shared" si="317"/>
        <v>41779.045937499999</v>
      </c>
      <c r="T4077" s="11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 t="e">
        <f t="shared" si="316"/>
        <v>#DIV/0!</v>
      </c>
      <c r="Q4078" s="10" t="s">
        <v>8315</v>
      </c>
      <c r="R4078" t="s">
        <v>8316</v>
      </c>
      <c r="S4078" s="11">
        <f t="shared" si="317"/>
        <v>41905.795706018522</v>
      </c>
      <c r="T4078" s="11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1">
        <f t="shared" si="317"/>
        <v>42695.7105787037</v>
      </c>
      <c r="T4079" s="11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t="e">
        <f t="shared" si="316"/>
        <v>#DIV/0!</v>
      </c>
      <c r="Q4080" s="10" t="s">
        <v>8315</v>
      </c>
      <c r="R4080" t="s">
        <v>8316</v>
      </c>
      <c r="S4080" s="11">
        <f t="shared" si="317"/>
        <v>42732.787523148145</v>
      </c>
      <c r="T4080" s="11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1">
        <f t="shared" si="317"/>
        <v>42510.938900462963</v>
      </c>
      <c r="T4081" s="11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t="e">
        <f t="shared" si="316"/>
        <v>#DIV/0!</v>
      </c>
      <c r="Q4082" s="10" t="s">
        <v>8315</v>
      </c>
      <c r="R4082" t="s">
        <v>8316</v>
      </c>
      <c r="S4082" s="11">
        <f t="shared" si="317"/>
        <v>42511.698101851856</v>
      </c>
      <c r="T4082" s="11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1">
        <f t="shared" si="317"/>
        <v>42041.581307870365</v>
      </c>
      <c r="T4083" s="11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1">
        <f t="shared" si="317"/>
        <v>42307.189270833333</v>
      </c>
      <c r="T4084" s="11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1">
        <f t="shared" si="317"/>
        <v>42353.761759259258</v>
      </c>
      <c r="T4085" s="11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1">
        <f t="shared" si="317"/>
        <v>42622.436412037037</v>
      </c>
      <c r="T4086" s="11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1">
        <f t="shared" si="317"/>
        <v>42058.603877314818</v>
      </c>
      <c r="T4087" s="11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1">
        <f t="shared" si="317"/>
        <v>42304.940960648149</v>
      </c>
      <c r="T4088" s="11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t="e">
        <f t="shared" si="316"/>
        <v>#DIV/0!</v>
      </c>
      <c r="Q4089" s="10" t="s">
        <v>8315</v>
      </c>
      <c r="R4089" t="s">
        <v>8316</v>
      </c>
      <c r="S4089" s="11">
        <f t="shared" si="317"/>
        <v>42538.742893518516</v>
      </c>
      <c r="T4089" s="11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1">
        <f t="shared" si="317"/>
        <v>41990.612546296295</v>
      </c>
      <c r="T4090" s="11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1">
        <f t="shared" si="317"/>
        <v>42122.732499999998</v>
      </c>
      <c r="T4091" s="11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1">
        <f t="shared" si="317"/>
        <v>42209.67288194444</v>
      </c>
      <c r="T4092" s="11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1">
        <f t="shared" si="317"/>
        <v>41990.506377314814</v>
      </c>
      <c r="T4093" s="11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1">
        <f t="shared" si="317"/>
        <v>42039.194988425923</v>
      </c>
      <c r="T4094" s="11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1">
        <f t="shared" si="317"/>
        <v>42178.815891203703</v>
      </c>
      <c r="T4095" s="11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1">
        <f t="shared" si="317"/>
        <v>41890.086805555555</v>
      </c>
      <c r="T4096" s="11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1">
        <f t="shared" si="317"/>
        <v>42693.031828703708</v>
      </c>
      <c r="T4097" s="11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1">
        <f t="shared" si="317"/>
        <v>42750.530312499999</v>
      </c>
      <c r="T4098" s="11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 t="e">
        <f t="shared" ref="P4099:P4115" si="321">ROUND(E4099/L4099, 2)</f>
        <v>#DIV/0!</v>
      </c>
      <c r="Q4099" s="10" t="s">
        <v>8315</v>
      </c>
      <c r="R4099" t="s">
        <v>8316</v>
      </c>
      <c r="S4099" s="11">
        <f t="shared" ref="S4099:S4115" si="322">(((J4099/60)/60)/24)+DATE(1970,1,1)</f>
        <v>42344.824502314819</v>
      </c>
      <c r="T4099" s="11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t="e">
        <f t="shared" si="321"/>
        <v>#DIV/0!</v>
      </c>
      <c r="Q4100" s="10" t="s">
        <v>8315</v>
      </c>
      <c r="R4100" t="s">
        <v>8316</v>
      </c>
      <c r="S4100" s="11">
        <f t="shared" si="322"/>
        <v>42495.722187499996</v>
      </c>
      <c r="T4100" s="11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1">
        <f t="shared" si="322"/>
        <v>42570.850381944445</v>
      </c>
      <c r="T4101" s="11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t="e">
        <f t="shared" si="321"/>
        <v>#DIV/0!</v>
      </c>
      <c r="Q4102" s="10" t="s">
        <v>8315</v>
      </c>
      <c r="R4102" t="s">
        <v>8316</v>
      </c>
      <c r="S4102" s="11">
        <f t="shared" si="322"/>
        <v>41927.124884259261</v>
      </c>
      <c r="T4102" s="11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t="e">
        <f t="shared" si="321"/>
        <v>#DIV/0!</v>
      </c>
      <c r="Q4103" s="10" t="s">
        <v>8315</v>
      </c>
      <c r="R4103" t="s">
        <v>8316</v>
      </c>
      <c r="S4103" s="11">
        <f t="shared" si="322"/>
        <v>42730.903726851851</v>
      </c>
      <c r="T4103" s="11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1">
        <f t="shared" si="322"/>
        <v>42475.848067129627</v>
      </c>
      <c r="T4104" s="11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1">
        <f t="shared" si="322"/>
        <v>42188.83293981482</v>
      </c>
      <c r="T4105" s="11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1">
        <f t="shared" si="322"/>
        <v>42640.278171296297</v>
      </c>
      <c r="T4106" s="11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1">
        <f t="shared" si="322"/>
        <v>42697.010520833333</v>
      </c>
      <c r="T4107" s="11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1">
        <f t="shared" si="322"/>
        <v>42053.049375000002</v>
      </c>
      <c r="T4108" s="11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1">
        <f t="shared" si="322"/>
        <v>41883.916678240741</v>
      </c>
      <c r="T4109" s="11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1">
        <f t="shared" si="322"/>
        <v>42767.031678240746</v>
      </c>
      <c r="T4110" s="11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t="e">
        <f t="shared" si="321"/>
        <v>#DIV/0!</v>
      </c>
      <c r="Q4111" s="10" t="s">
        <v>8315</v>
      </c>
      <c r="R4111" t="s">
        <v>8316</v>
      </c>
      <c r="S4111" s="11">
        <f t="shared" si="322"/>
        <v>42307.539398148147</v>
      </c>
      <c r="T4111" s="11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1">
        <f t="shared" si="322"/>
        <v>42512.626747685179</v>
      </c>
      <c r="T4112" s="11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1">
        <f t="shared" si="322"/>
        <v>42029.135879629626</v>
      </c>
      <c r="T4113" s="11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1">
        <f t="shared" si="322"/>
        <v>42400.946597222224</v>
      </c>
      <c r="T4114" s="11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1">
        <f t="shared" si="322"/>
        <v>42358.573182870372</v>
      </c>
      <c r="T4115" s="11">
        <f t="shared" si="323"/>
        <v>42377.273611111115</v>
      </c>
      <c r="U4115">
        <f t="shared" si="324"/>
        <v>2015</v>
      </c>
    </row>
  </sheetData>
  <autoFilter ref="A1:R4115" xr:uid="{00000000-0001-0000-0000-000000000000}"/>
  <conditionalFormatting sqref="F1:F1048576">
    <cfRule type="containsText" dxfId="1" priority="1" operator="containsText" text="successful">
      <formula>NOT(ISERROR(SEARCH("successful",F1)))</formula>
    </cfRule>
    <cfRule type="containsText" dxfId="0" priority="2" operator="containsText" text="live">
      <formula>NOT(ISERROR(SEARCH("live",F1)))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4825-34CF-334B-9968-6C6CFAF0E6F8}">
  <dimension ref="A1:H13"/>
  <sheetViews>
    <sheetView tabSelected="1" workbookViewId="0">
      <selection activeCell="J11" sqref="J11"/>
    </sheetView>
  </sheetViews>
  <sheetFormatPr baseColWidth="10" defaultRowHeight="15" x14ac:dyDescent="0.2"/>
  <sheetData>
    <row r="1" spans="1:8" x14ac:dyDescent="0.2">
      <c r="A1" t="s">
        <v>8381</v>
      </c>
      <c r="B1" t="s">
        <v>8382</v>
      </c>
      <c r="C1" t="s">
        <v>8383</v>
      </c>
      <c r="D1" t="s">
        <v>8384</v>
      </c>
      <c r="E1" t="s">
        <v>8385</v>
      </c>
      <c r="F1" t="s">
        <v>8386</v>
      </c>
      <c r="G1" t="s">
        <v>8387</v>
      </c>
      <c r="H1" t="s">
        <v>8388</v>
      </c>
    </row>
    <row r="2" spans="1:8" x14ac:dyDescent="0.2">
      <c r="A2" t="s">
        <v>8389</v>
      </c>
      <c r="B2">
        <f>COUNTIFS(kickstarter!$F:$F, "successful", kickstarter!$D:$D, "&lt;1000", kickstarter!$R:$R, "plays")</f>
        <v>141</v>
      </c>
      <c r="C2">
        <f>COUNTIFS(kickstarter!$F:$F, "failed", kickstarter!$D:$D, "&lt;1000", kickstarter!$R:$R, "plays")</f>
        <v>45</v>
      </c>
      <c r="D2">
        <f>COUNTIFS(kickstarter!$F:$F, "canceled", kickstarter!$D:$D, "&lt;1000", kickstarter!$R:$R, "plays")</f>
        <v>0</v>
      </c>
      <c r="E2">
        <f>B2+C2+D2</f>
        <v>186</v>
      </c>
      <c r="F2">
        <f>100*(B2/E2)</f>
        <v>75.806451612903231</v>
      </c>
      <c r="G2">
        <f>100*(C2/E2)</f>
        <v>24.193548387096776</v>
      </c>
      <c r="H2">
        <f>100*(D2/E2)</f>
        <v>0</v>
      </c>
    </row>
    <row r="3" spans="1:8" x14ac:dyDescent="0.2">
      <c r="A3" t="s">
        <v>8390</v>
      </c>
      <c r="B3">
        <f>COUNTIFS(kickstarter!$F:$F, "successful", kickstarter!$D:$D, "&gt;=1000", kickstarter!$D:$D, "&lt;4999", kickstarter!$R:$R, "plays")</f>
        <v>387</v>
      </c>
      <c r="C3">
        <f>COUNTIFS(kickstarter!$F:$F, "failed", kickstarter!$D:$D, "&gt;=1000", kickstarter!$D:$D, "&lt;4999", kickstarter!$R:$R, "plays")</f>
        <v>146</v>
      </c>
      <c r="D3">
        <f>COUNTIFS(kickstarter!$F:$F, "canceled", kickstarter!$D:$D, "&lt;1000", kickstarter!$R:$R, "plays")</f>
        <v>0</v>
      </c>
      <c r="E3">
        <f t="shared" ref="E3:E13" si="0">B3+C3+D3</f>
        <v>533</v>
      </c>
      <c r="F3">
        <f t="shared" ref="F3:F13" si="1">100*(B3/E3)</f>
        <v>72.607879924953096</v>
      </c>
      <c r="G3">
        <f t="shared" ref="G3:G13" si="2">100*(C3/E3)</f>
        <v>27.392120075046904</v>
      </c>
      <c r="H3">
        <f t="shared" ref="H3:H13" si="3">100*(D3/E3)</f>
        <v>0</v>
      </c>
    </row>
    <row r="4" spans="1:8" x14ac:dyDescent="0.2">
      <c r="A4" t="s">
        <v>8391</v>
      </c>
      <c r="B4">
        <f>COUNTIFS(kickstarter!$F:$F, "successful", kickstarter!$D:$D, "&gt;=5000", kickstarter!$D:$D, "&lt;9999", kickstarter!$R:$R, "plays")</f>
        <v>93</v>
      </c>
      <c r="C4">
        <f>COUNTIFS(kickstarter!$F:$F, "failed", kickstarter!$D:$D, "&gt;=5000", kickstarter!$D:$D, "&lt;9999", kickstarter!$R:$R, "plays")</f>
        <v>76</v>
      </c>
      <c r="D4">
        <f>COUNTIFS(kickstarter!$F:$F, "canceled", kickstarter!$D:$D, "&lt;1000", kickstarter!$R:$R, "plays")</f>
        <v>0</v>
      </c>
      <c r="E4">
        <f t="shared" si="0"/>
        <v>169</v>
      </c>
      <c r="F4">
        <f t="shared" si="1"/>
        <v>55.029585798816569</v>
      </c>
      <c r="G4">
        <f t="shared" si="2"/>
        <v>44.970414201183431</v>
      </c>
      <c r="H4">
        <f t="shared" si="3"/>
        <v>0</v>
      </c>
    </row>
    <row r="5" spans="1:8" x14ac:dyDescent="0.2">
      <c r="A5" t="s">
        <v>8392</v>
      </c>
      <c r="B5">
        <f>COUNTIFS(kickstarter!$F:$F, "successful", kickstarter!$D:$D, "&gt;=10000", kickstarter!$D:$D, "&lt;14999", kickstarter!$R:$R, "plays")</f>
        <v>39</v>
      </c>
      <c r="C5">
        <f>COUNTIFS(kickstarter!$F:$F, "failed", kickstarter!$D:$D, "&gt;=10000", kickstarter!$D:$D, "&lt;14999", kickstarter!$R:$R, "plays")</f>
        <v>33</v>
      </c>
      <c r="D5">
        <f>COUNTIFS(kickstarter!$F:$F, "canceled", kickstarter!$D:$D, "&lt;1000", kickstarter!$R:$R, "plays")</f>
        <v>0</v>
      </c>
      <c r="E5">
        <f t="shared" si="0"/>
        <v>72</v>
      </c>
      <c r="F5">
        <f t="shared" si="1"/>
        <v>54.166666666666664</v>
      </c>
      <c r="G5">
        <f t="shared" si="2"/>
        <v>45.833333333333329</v>
      </c>
      <c r="H5">
        <f t="shared" si="3"/>
        <v>0</v>
      </c>
    </row>
    <row r="6" spans="1:8" x14ac:dyDescent="0.2">
      <c r="A6" t="s">
        <v>8393</v>
      </c>
      <c r="B6">
        <f>COUNTIFS(kickstarter!$F:$F, "successful", kickstarter!$D:$D, "&gt;=15000", kickstarter!$D:$D, "&lt;19999", kickstarter!$R:$R, "plays")</f>
        <v>12</v>
      </c>
      <c r="C6">
        <f>COUNTIFS(kickstarter!$F:$F, "failed", kickstarter!$D:$D, "&gt;=15000", kickstarter!$D:$D, "&lt;19999", kickstarter!$R:$R, "plays")</f>
        <v>12</v>
      </c>
      <c r="D6">
        <f>COUNTIFS(kickstarter!$F:$F, "canceled", kickstarter!$D:$D, "&lt;1000", kickstarter!$R:$R, "plays")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">
      <c r="A7" t="s">
        <v>8394</v>
      </c>
      <c r="B7">
        <f>COUNTIFS(kickstarter!$F:$F, "successful", kickstarter!$D:$D, "&gt;=20000", kickstarter!$D:$D, "&lt;24999", kickstarter!$R:$R, "plays")</f>
        <v>9</v>
      </c>
      <c r="C7">
        <f>COUNTIFS(kickstarter!$F:$F, "failed", kickstarter!$D:$D, "&gt;=20000", kickstarter!$D:$D, "&lt;24999", kickstarter!$R:$R, "plays")</f>
        <v>11</v>
      </c>
      <c r="D7">
        <f>COUNTIFS(kickstarter!$F:$F, "canceled", kickstarter!$D:$D, "&lt;1000", kickstarter!$R:$R, "plays")</f>
        <v>0</v>
      </c>
      <c r="E7">
        <f t="shared" si="0"/>
        <v>20</v>
      </c>
      <c r="F7">
        <f t="shared" si="1"/>
        <v>45</v>
      </c>
      <c r="G7">
        <f t="shared" si="2"/>
        <v>55.000000000000007</v>
      </c>
      <c r="H7">
        <f t="shared" si="3"/>
        <v>0</v>
      </c>
    </row>
    <row r="8" spans="1:8" x14ac:dyDescent="0.2">
      <c r="A8" t="s">
        <v>8395</v>
      </c>
      <c r="B8">
        <f>COUNTIFS(kickstarter!$F:$F, "successful", kickstarter!$D:$D, "&gt;=25000", kickstarter!$D:$D, "&lt;29999", kickstarter!$R:$R, "plays")</f>
        <v>1</v>
      </c>
      <c r="C8">
        <f>COUNTIFS(kickstarter!$F:$F, "failed", kickstarter!$D:$D, "&gt;=25000", kickstarter!$D:$D, "&lt;29999", kickstarter!$R:$R, "plays")</f>
        <v>4</v>
      </c>
      <c r="D8">
        <f>COUNTIFS(kickstarter!$F:$F, "canceled", kickstarter!$D:$D, "&lt;1000", kickstarter!$R:$R, "plays")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">
      <c r="A9" t="s">
        <v>8396</v>
      </c>
      <c r="B9">
        <f>COUNTIFS(kickstarter!$F:$F, "successful", kickstarter!$D:$D, "&gt;=30000", kickstarter!$D:$D, "&lt;34999", kickstarter!$R:$R, "plays")</f>
        <v>3</v>
      </c>
      <c r="C9">
        <f>COUNTIFS(kickstarter!$F:$F, "failed", kickstarter!$D:$D, "&gt;=30000", kickstarter!$D:$D, "&lt;34999", kickstarter!$R:$R, "plays")</f>
        <v>8</v>
      </c>
      <c r="D9">
        <f>COUNTIFS(kickstarter!$F:$F, "canceled", kickstarter!$D:$D, "&lt;1000", kickstarter!$R:$R, "plays")</f>
        <v>0</v>
      </c>
      <c r="E9">
        <f t="shared" si="0"/>
        <v>11</v>
      </c>
      <c r="F9">
        <f t="shared" si="1"/>
        <v>27.27272727272727</v>
      </c>
      <c r="G9">
        <f t="shared" si="2"/>
        <v>72.727272727272734</v>
      </c>
      <c r="H9">
        <f t="shared" si="3"/>
        <v>0</v>
      </c>
    </row>
    <row r="10" spans="1:8" x14ac:dyDescent="0.2">
      <c r="A10" t="s">
        <v>8397</v>
      </c>
      <c r="B10">
        <f>COUNTIFS(kickstarter!$F:$F, "successful", kickstarter!$D:$D, "&gt;=35000", kickstarter!$D:$D, "&lt;39999", kickstarter!$R:$R, "plays")</f>
        <v>4</v>
      </c>
      <c r="C10">
        <f>COUNTIFS(kickstarter!$F:$F, "failed", kickstarter!$D:$D, "&gt;=35000", kickstarter!$D:$D, "&lt;39999", kickstarter!$R:$R, "plays")</f>
        <v>2</v>
      </c>
      <c r="D10">
        <f>COUNTIFS(kickstarter!$F:$F, "canceled", kickstarter!$D:$D, "&lt;1000", kickstarter!$R:$R, "plays")</f>
        <v>0</v>
      </c>
      <c r="E10">
        <f t="shared" si="0"/>
        <v>6</v>
      </c>
      <c r="F10">
        <f t="shared" si="1"/>
        <v>66.666666666666657</v>
      </c>
      <c r="G10">
        <f t="shared" si="2"/>
        <v>33.333333333333329</v>
      </c>
      <c r="H10">
        <f t="shared" si="3"/>
        <v>0</v>
      </c>
    </row>
    <row r="11" spans="1:8" x14ac:dyDescent="0.2">
      <c r="A11" t="s">
        <v>8398</v>
      </c>
      <c r="B11">
        <f>COUNTIFS(kickstarter!$F:$F, "successful", kickstarter!$D:$D, "&gt;=40000", kickstarter!$D:$D, "&lt;44999", kickstarter!$R:$R, "plays")</f>
        <v>2</v>
      </c>
      <c r="C11">
        <f>COUNTIFS(kickstarter!$F:$F, "failed", kickstarter!$D:$D, "&gt;=40000", kickstarter!$D:$D, "&lt;44999", kickstarter!$R:$R, "plays")</f>
        <v>1</v>
      </c>
      <c r="D11">
        <f>COUNTIFS(kickstarter!$F:$F, "canceled", kickstarter!$D:$D, "&lt;1000", kickstarter!$R:$R, "plays")</f>
        <v>0</v>
      </c>
      <c r="E11">
        <f t="shared" si="0"/>
        <v>3</v>
      </c>
      <c r="F11">
        <f t="shared" si="1"/>
        <v>66.666666666666657</v>
      </c>
      <c r="G11">
        <f t="shared" si="2"/>
        <v>33.333333333333329</v>
      </c>
      <c r="H11">
        <f t="shared" si="3"/>
        <v>0</v>
      </c>
    </row>
    <row r="12" spans="1:8" x14ac:dyDescent="0.2">
      <c r="A12" t="s">
        <v>8399</v>
      </c>
      <c r="B12">
        <f>COUNTIFS(kickstarter!$F:$F, "successful", kickstarter!$D:$D, "&gt;=45000", kickstarter!$D:$D, "&lt;49999", kickstarter!$R:$R, "plays")</f>
        <v>0</v>
      </c>
      <c r="C12">
        <f>COUNTIFS(kickstarter!$F:$F, "failed", kickstarter!$D:$D, "&gt;=45000", kickstarter!$D:$D, "&lt;49999", kickstarter!$R:$R, "plays")</f>
        <v>1</v>
      </c>
      <c r="D12">
        <f>COUNTIFS(kickstarter!$F:$F, "canceled", kickstarter!$D:$D, "&lt;1000", kickstarter!$R:$R, "plays")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">
      <c r="A13" t="s">
        <v>8400</v>
      </c>
      <c r="B13">
        <f>COUNTIFS(kickstarter!$F:$F, "successful", kickstarter!$D:$D, "&gt;50000", kickstarter!$R:$R, "plays")</f>
        <v>2</v>
      </c>
      <c r="C13">
        <f>COUNTIFS(kickstarter!$F:$F, "failed", kickstarter!$D:$D, "&gt;50000", kickstarter!$R:$R, "plays")</f>
        <v>10</v>
      </c>
      <c r="D13">
        <f>COUNTIFS(kickstarter!$F:$F, "canceled", kickstarter!$D:$D, "&lt;1000", kickstarter!$R:$R, "plays")</f>
        <v>0</v>
      </c>
      <c r="E13">
        <f t="shared" si="0"/>
        <v>12</v>
      </c>
      <c r="F13">
        <f t="shared" si="1"/>
        <v>16.666666666666664</v>
      </c>
      <c r="G13">
        <f t="shared" si="2"/>
        <v>83.333333333333343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 Zeng</cp:lastModifiedBy>
  <dcterms:created xsi:type="dcterms:W3CDTF">2017-04-20T15:17:24Z</dcterms:created>
  <dcterms:modified xsi:type="dcterms:W3CDTF">2022-06-24T05:44:32Z</dcterms:modified>
</cp:coreProperties>
</file>