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T_EXCEL_05\pliki_ex_d2\pliki_ex_d2\"/>
    </mc:Choice>
  </mc:AlternateContent>
  <xr:revisionPtr revIDLastSave="0" documentId="13_ncr:1_{088FBB80-138D-4688-8478-7170035A92D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pis" sheetId="1" r:id="rId1"/>
    <sheet name="wyniki" sheetId="4" r:id="rId2"/>
    <sheet name="Dan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H8" i="4"/>
  <c r="C13" i="4"/>
  <c r="C14" i="4"/>
  <c r="C15" i="4"/>
  <c r="C16" i="4"/>
  <c r="C17" i="4"/>
  <c r="H7" i="4"/>
  <c r="H2" i="4"/>
  <c r="H3" i="4"/>
  <c r="H4" i="4"/>
  <c r="H5" i="4"/>
  <c r="H6" i="4"/>
  <c r="E17" i="4" l="1"/>
  <c r="D17" i="4"/>
  <c r="D14" i="4"/>
  <c r="E12" i="4"/>
  <c r="D13" i="4"/>
  <c r="E16" i="4"/>
  <c r="D16" i="4"/>
  <c r="E14" i="4"/>
  <c r="E13" i="4"/>
  <c r="D12" i="4"/>
  <c r="E15" i="4"/>
  <c r="D15" i="4"/>
</calcChain>
</file>

<file path=xl/sharedStrings.xml><?xml version="1.0" encoding="utf-8"?>
<sst xmlns="http://schemas.openxmlformats.org/spreadsheetml/2006/main" count="22" uniqueCount="20">
  <si>
    <t>Opis zadania</t>
  </si>
  <si>
    <t>Zadanie: Wyznaczanie trendu sprzedaży</t>
  </si>
  <si>
    <t>Dane przedstawiają sprzedaż w kolejnych latach.</t>
  </si>
  <si>
    <t>Celem jest zbudowanie modelu trendu i prognoza wartości na przyszłość.</t>
  </si>
  <si>
    <t>W Excelu użyj: 'Arkusz prognozy' (Dane &gt; Arkusz prognozy)</t>
  </si>
  <si>
    <t>Zaznacz dane, wybierz typ wykresu, ustaw końcową datę prognozy (np. 2028).</t>
  </si>
  <si>
    <t>Rok</t>
  </si>
  <si>
    <t>Sprzedaż</t>
  </si>
  <si>
    <t>Prognoza(Sprzedaż)</t>
  </si>
  <si>
    <t>Dolna granica ufności(Sprzedaż)</t>
  </si>
  <si>
    <t>Górna granica ufności(Sprzedaż)</t>
  </si>
  <si>
    <t>Statystyka</t>
  </si>
  <si>
    <t>Wartość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</si>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</sst>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4" fontId="0" fillId="0" borderId="0" xfId="0" applyNumberFormat="1"/>
  </cellXfs>
  <cellStyles count="1">
    <cellStyle name="Normalny" xfId="0" builtinId="0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wyniki!$B$1</c:f>
              <c:strCache>
                <c:ptCount val="1"/>
                <c:pt idx="0">
                  <c:v>Sprzedaż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wyniki!$B$2:$B$17</c:f>
              <c:numCache>
                <c:formatCode>General</c:formatCode>
                <c:ptCount val="16"/>
                <c:pt idx="0">
                  <c:v>120</c:v>
                </c:pt>
                <c:pt idx="1">
                  <c:v>130</c:v>
                </c:pt>
                <c:pt idx="2">
                  <c:v>145</c:v>
                </c:pt>
                <c:pt idx="3">
                  <c:v>160</c:v>
                </c:pt>
                <c:pt idx="4">
                  <c:v>175</c:v>
                </c:pt>
                <c:pt idx="5">
                  <c:v>190</c:v>
                </c:pt>
                <c:pt idx="6">
                  <c:v>205</c:v>
                </c:pt>
                <c:pt idx="7">
                  <c:v>220</c:v>
                </c:pt>
                <c:pt idx="8">
                  <c:v>235</c:v>
                </c:pt>
                <c:pt idx="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0-4281-B146-F949DA2A62BB}"/>
            </c:ext>
          </c:extLst>
        </c:ser>
        <c:ser>
          <c:idx val="1"/>
          <c:order val="1"/>
          <c:tx>
            <c:strRef>
              <c:f>wyniki!$C$1</c:f>
              <c:strCache>
                <c:ptCount val="1"/>
                <c:pt idx="0">
                  <c:v>Prognoza(Sprzedaż)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wyniki!$A$2:$A$17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wyniki!$C$2:$C$17</c:f>
              <c:numCache>
                <c:formatCode>General</c:formatCode>
                <c:ptCount val="16"/>
                <c:pt idx="9">
                  <c:v>250</c:v>
                </c:pt>
                <c:pt idx="10">
                  <c:v>264.69379226845348</c:v>
                </c:pt>
                <c:pt idx="11">
                  <c:v>279.41823937063157</c:v>
                </c:pt>
                <c:pt idx="12">
                  <c:v>294.1426864728096</c:v>
                </c:pt>
                <c:pt idx="13">
                  <c:v>308.86713357498769</c:v>
                </c:pt>
                <c:pt idx="14">
                  <c:v>323.59158067716578</c:v>
                </c:pt>
                <c:pt idx="15">
                  <c:v>338.31602777934387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0-4281-B146-F949DA2A62BB}"/>
            </c:ext>
          </c:extLst>
        </c:ser>
        <c:ser>
          <c:idx val="2"/>
          <c:order val="2"/>
          <c:tx>
            <c:strRef>
              <c:f>wyniki!$D$1</c:f>
              <c:strCache>
                <c:ptCount val="1"/>
                <c:pt idx="0">
                  <c:v>Dolna granica ufności(Sprzedaż)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wyniki!$A$2:$A$17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wyniki!$D$2:$D$17</c:f>
              <c:numCache>
                <c:formatCode>General</c:formatCode>
                <c:ptCount val="16"/>
                <c:pt idx="9" formatCode="0.00">
                  <c:v>250</c:v>
                </c:pt>
                <c:pt idx="10" formatCode="0.00">
                  <c:v>261.72036417453182</c:v>
                </c:pt>
                <c:pt idx="11" formatCode="0.00">
                  <c:v>275.41591127121171</c:v>
                </c:pt>
                <c:pt idx="12" formatCode="0.00">
                  <c:v>289.32481073559444</c:v>
                </c:pt>
                <c:pt idx="13" formatCode="0.00">
                  <c:v>303.35159357206925</c:v>
                </c:pt>
                <c:pt idx="14" formatCode="0.00">
                  <c:v>317.45591342644258</c:v>
                </c:pt>
                <c:pt idx="15" formatCode="0.00">
                  <c:v>331.61620408276752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0-4281-B146-F949DA2A62BB}"/>
            </c:ext>
          </c:extLst>
        </c:ser>
        <c:ser>
          <c:idx val="3"/>
          <c:order val="3"/>
          <c:tx>
            <c:strRef>
              <c:f>wyniki!$E$1</c:f>
              <c:strCache>
                <c:ptCount val="1"/>
                <c:pt idx="0">
                  <c:v>Górna granica ufności(Sprzedaż)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wyniki!$A$2:$A$17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wyniki!$E$2:$E$17</c:f>
              <c:numCache>
                <c:formatCode>General</c:formatCode>
                <c:ptCount val="16"/>
                <c:pt idx="9" formatCode="0.00">
                  <c:v>250</c:v>
                </c:pt>
                <c:pt idx="10" formatCode="0.00">
                  <c:v>267.66722036237513</c:v>
                </c:pt>
                <c:pt idx="11" formatCode="0.00">
                  <c:v>283.42056747005142</c:v>
                </c:pt>
                <c:pt idx="12" formatCode="0.00">
                  <c:v>298.96056221002476</c:v>
                </c:pt>
                <c:pt idx="13" formatCode="0.00">
                  <c:v>314.38267357790613</c:v>
                </c:pt>
                <c:pt idx="14" formatCode="0.00">
                  <c:v>329.72724792788898</c:v>
                </c:pt>
                <c:pt idx="15" formatCode="0.00">
                  <c:v>345.01585147592021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0-4281-B146-F949DA2A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834559"/>
        <c:axId val="864833599"/>
      </c:lineChart>
      <c:catAx>
        <c:axId val="864834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833599"/>
        <c:crosses val="autoZero"/>
        <c:auto val="1"/>
        <c:lblAlgn val="ctr"/>
        <c:lblOffset val="100"/>
        <c:noMultiLvlLbl val="0"/>
      </c:catAx>
      <c:valAx>
        <c:axId val="8648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8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11</xdr:row>
      <xdr:rowOff>66675</xdr:rowOff>
    </xdr:from>
    <xdr:to>
      <xdr:col>17</xdr:col>
      <xdr:colOff>219075</xdr:colOff>
      <xdr:row>31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7D3FA4-A330-1A5F-922F-BE10728B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BACA4-1548-47F4-BD82-DFFA0E892630}" name="Tabela3" displayName="Tabela3" ref="A1:E17" totalsRowShown="0">
  <autoFilter ref="A1:E17" xr:uid="{89EBACA4-1548-47F4-BD82-DFFA0E892630}"/>
  <tableColumns count="5">
    <tableColumn id="1" xr3:uid="{E90B9FA9-BBC2-4DE1-A0E7-C374D48E7B62}" name="Rok"/>
    <tableColumn id="2" xr3:uid="{B42064FE-9761-40FA-8DAC-12C0FC30EA92}" name="Sprzedaż"/>
    <tableColumn id="3" xr3:uid="{B253B885-1466-45D6-A286-C95EDA55ED03}" name="Prognoza(Sprzedaż)">
      <calculatedColumnFormula>_xlfn.FORECAST.ETS(A2,$B$2:$B$11,$A$2:$A$11,1,1)</calculatedColumnFormula>
    </tableColumn>
    <tableColumn id="4" xr3:uid="{04CFC0D3-79B2-490F-8091-3D1723FBE220}" name="Dolna granica ufności(Sprzedaż)" dataDxfId="2">
      <calculatedColumnFormula>C2-_xlfn.FORECAST.ETS.CONFINT(A2,$B$2:$B$11,$A$2:$A$11,0.95,1,1)</calculatedColumnFormula>
    </tableColumn>
    <tableColumn id="5" xr3:uid="{835CF2CE-FAA7-48BA-9BFA-967D718DB319}" name="Górna granica ufności(Sprzedaż)" dataDxfId="1">
      <calculatedColumnFormula>C2+_xlfn.FORECAST.ETS.CONFINT(A2,$B$2:$B$11,$A$2:$A$11,0.95,1,1)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3D3946-E657-4068-892F-0C69D3F302E8}" name="Tabela4" displayName="Tabela4" ref="G1:H8" totalsRowShown="0">
  <autoFilter ref="G1:H8" xr:uid="{553D3946-E657-4068-892F-0C69D3F302E8}"/>
  <tableColumns count="2">
    <tableColumn id="1" xr3:uid="{36E8155B-67F8-49E1-AF39-C15C29EB9FFF}" name="Statystyka"/>
    <tableColumn id="2" xr3:uid="{A98D40DF-2726-474A-A38B-A06CC84EE957}" name="Wartość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578B-3DCF-4459-B556-5E14BECB7F64}">
  <dimension ref="A1:H17"/>
  <sheetViews>
    <sheetView tabSelected="1" workbookViewId="0">
      <selection activeCell="N10" sqref="N10"/>
    </sheetView>
  </sheetViews>
  <sheetFormatPr defaultRowHeight="15" x14ac:dyDescent="0.25"/>
  <cols>
    <col min="2" max="2" width="11" customWidth="1"/>
    <col min="3" max="3" width="20.5703125" customWidth="1"/>
    <col min="4" max="4" width="31.140625" customWidth="1"/>
    <col min="5" max="5" width="31.42578125" customWidth="1"/>
    <col min="7" max="7" width="12.140625" customWidth="1"/>
    <col min="8" max="8" width="10.425781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11</v>
      </c>
      <c r="H1" t="s">
        <v>12</v>
      </c>
    </row>
    <row r="2" spans="1:8" x14ac:dyDescent="0.25">
      <c r="A2">
        <v>2015</v>
      </c>
      <c r="B2">
        <v>120</v>
      </c>
      <c r="G2" t="s">
        <v>13</v>
      </c>
      <c r="H2" s="3">
        <f>_xlfn.FORECAST.ETS.STAT($B$2:$B$11,$A$2:$A$11,1,1,1)</f>
        <v>0.9</v>
      </c>
    </row>
    <row r="3" spans="1:8" x14ac:dyDescent="0.25">
      <c r="A3">
        <v>2016</v>
      </c>
      <c r="B3">
        <v>130</v>
      </c>
      <c r="G3" t="s">
        <v>14</v>
      </c>
      <c r="H3" s="3">
        <f>_xlfn.FORECAST.ETS.STAT($B$2:$B$11,$A$2:$A$11,2,1,1)</f>
        <v>1E-3</v>
      </c>
    </row>
    <row r="4" spans="1:8" x14ac:dyDescent="0.25">
      <c r="A4">
        <v>2017</v>
      </c>
      <c r="B4">
        <v>145</v>
      </c>
      <c r="G4" t="s">
        <v>15</v>
      </c>
      <c r="H4" s="3">
        <f>_xlfn.FORECAST.ETS.STAT($B$2:$B$11,$A$2:$A$11,3,1,1)</f>
        <v>2.2204460492503131E-16</v>
      </c>
    </row>
    <row r="5" spans="1:8" x14ac:dyDescent="0.25">
      <c r="A5">
        <v>2018</v>
      </c>
      <c r="B5">
        <v>160</v>
      </c>
      <c r="G5" t="s">
        <v>16</v>
      </c>
      <c r="H5" s="3">
        <f>_xlfn.FORECAST.ETS.STAT($B$2:$B$11,$A$2:$A$11,4,1,1)</f>
        <v>4.8596301792307992E-2</v>
      </c>
    </row>
    <row r="6" spans="1:8" x14ac:dyDescent="0.25">
      <c r="A6">
        <v>2019</v>
      </c>
      <c r="B6">
        <v>175</v>
      </c>
      <c r="G6" t="s">
        <v>17</v>
      </c>
      <c r="H6" s="3">
        <f>_xlfn.FORECAST.ETS.STAT($B$2:$B$11,$A$2:$A$11,5,1,1)</f>
        <v>4.7460402693107785E-3</v>
      </c>
    </row>
    <row r="7" spans="1:8" x14ac:dyDescent="0.25">
      <c r="A7">
        <v>2020</v>
      </c>
      <c r="B7">
        <v>190</v>
      </c>
      <c r="G7" t="s">
        <v>18</v>
      </c>
      <c r="H7" s="3">
        <f>_xlfn.FORECAST.ETS.STAT($B$2:$B$11,$A$2:$A$11,6,1,1)</f>
        <v>0.70194658144444877</v>
      </c>
    </row>
    <row r="8" spans="1:8" x14ac:dyDescent="0.25">
      <c r="A8">
        <v>2021</v>
      </c>
      <c r="B8">
        <v>205</v>
      </c>
      <c r="G8" t="s">
        <v>19</v>
      </c>
      <c r="H8" s="3">
        <f>_xlfn.FORECAST.ETS.STAT($B$2:$B$11,$A$2:$A$11,7,1,1)</f>
        <v>1.5170830267166435</v>
      </c>
    </row>
    <row r="9" spans="1:8" x14ac:dyDescent="0.25">
      <c r="A9">
        <v>2022</v>
      </c>
      <c r="B9">
        <v>220</v>
      </c>
    </row>
    <row r="10" spans="1:8" x14ac:dyDescent="0.25">
      <c r="A10">
        <v>2023</v>
      </c>
      <c r="B10">
        <v>235</v>
      </c>
    </row>
    <row r="11" spans="1:8" x14ac:dyDescent="0.25">
      <c r="A11">
        <v>2024</v>
      </c>
      <c r="B11">
        <v>250</v>
      </c>
      <c r="C11">
        <v>250</v>
      </c>
      <c r="D11" s="2">
        <v>250</v>
      </c>
      <c r="E11" s="2">
        <v>250</v>
      </c>
    </row>
    <row r="12" spans="1:8" x14ac:dyDescent="0.25">
      <c r="A12">
        <v>2025</v>
      </c>
      <c r="C12">
        <f>_xlfn.FORECAST.ETS(A12,$B$2:$B$11,$A$2:$A$11,1,1)</f>
        <v>264.69379226845348</v>
      </c>
      <c r="D12" s="2">
        <f>C12-_xlfn.FORECAST.ETS.CONFINT(A12,$B$2:$B$11,$A$2:$A$11,0.95,1,1)</f>
        <v>261.72036417453182</v>
      </c>
      <c r="E12" s="2">
        <f>C12+_xlfn.FORECAST.ETS.CONFINT(A12,$B$2:$B$11,$A$2:$A$11,0.95,1,1)</f>
        <v>267.66722036237513</v>
      </c>
    </row>
    <row r="13" spans="1:8" x14ac:dyDescent="0.25">
      <c r="A13">
        <v>2026</v>
      </c>
      <c r="C13">
        <f>_xlfn.FORECAST.ETS(A13,$B$2:$B$11,$A$2:$A$11,1,1)</f>
        <v>279.41823937063157</v>
      </c>
      <c r="D13" s="2">
        <f>C13-_xlfn.FORECAST.ETS.CONFINT(A13,$B$2:$B$11,$A$2:$A$11,0.95,1,1)</f>
        <v>275.41591127121171</v>
      </c>
      <c r="E13" s="2">
        <f>C13+_xlfn.FORECAST.ETS.CONFINT(A13,$B$2:$B$11,$A$2:$A$11,0.95,1,1)</f>
        <v>283.42056747005142</v>
      </c>
    </row>
    <row r="14" spans="1:8" x14ac:dyDescent="0.25">
      <c r="A14">
        <v>2027</v>
      </c>
      <c r="C14">
        <f>_xlfn.FORECAST.ETS(A14,$B$2:$B$11,$A$2:$A$11,1,1)</f>
        <v>294.1426864728096</v>
      </c>
      <c r="D14" s="2">
        <f>C14-_xlfn.FORECAST.ETS.CONFINT(A14,$B$2:$B$11,$A$2:$A$11,0.95,1,1)</f>
        <v>289.32481073559444</v>
      </c>
      <c r="E14" s="2">
        <f>C14+_xlfn.FORECAST.ETS.CONFINT(A14,$B$2:$B$11,$A$2:$A$11,0.95,1,1)</f>
        <v>298.96056221002476</v>
      </c>
    </row>
    <row r="15" spans="1:8" x14ac:dyDescent="0.25">
      <c r="A15">
        <v>2028</v>
      </c>
      <c r="C15">
        <f>_xlfn.FORECAST.ETS(A15,$B$2:$B$11,$A$2:$A$11,1,1)</f>
        <v>308.86713357498769</v>
      </c>
      <c r="D15" s="2">
        <f>C15-_xlfn.FORECAST.ETS.CONFINT(A15,$B$2:$B$11,$A$2:$A$11,0.95,1,1)</f>
        <v>303.35159357206925</v>
      </c>
      <c r="E15" s="2">
        <f>C15+_xlfn.FORECAST.ETS.CONFINT(A15,$B$2:$B$11,$A$2:$A$11,0.95,1,1)</f>
        <v>314.38267357790613</v>
      </c>
    </row>
    <row r="16" spans="1:8" x14ac:dyDescent="0.25">
      <c r="A16">
        <v>2029</v>
      </c>
      <c r="C16">
        <f>_xlfn.FORECAST.ETS(A16,$B$2:$B$11,$A$2:$A$11,1,1)</f>
        <v>323.59158067716578</v>
      </c>
      <c r="D16" s="2">
        <f>C16-_xlfn.FORECAST.ETS.CONFINT(A16,$B$2:$B$11,$A$2:$A$11,0.95,1,1)</f>
        <v>317.45591342644258</v>
      </c>
      <c r="E16" s="2">
        <f>C16+_xlfn.FORECAST.ETS.CONFINT(A16,$B$2:$B$11,$A$2:$A$11,0.95,1,1)</f>
        <v>329.72724792788898</v>
      </c>
    </row>
    <row r="17" spans="1:5" x14ac:dyDescent="0.25">
      <c r="A17">
        <v>2030</v>
      </c>
      <c r="C17">
        <f>_xlfn.FORECAST.ETS(A17,$B$2:$B$11,$A$2:$A$11,1,1)</f>
        <v>338.31602777934387</v>
      </c>
      <c r="D17" s="2">
        <f>C17-_xlfn.FORECAST.ETS.CONFINT(A17,$B$2:$B$11,$A$2:$A$11,0.95,1,1)</f>
        <v>331.61620408276752</v>
      </c>
      <c r="E17" s="2">
        <f>C17+_xlfn.FORECAST.ETS.CONFINT(A17,$B$2:$B$11,$A$2:$A$11,0.95,1,1)</f>
        <v>345.01585147592021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7" sqref="A1:B11"/>
    </sheetView>
  </sheetViews>
  <sheetFormatPr defaultRowHeight="15" x14ac:dyDescent="0.25"/>
  <sheetData>
    <row r="1" spans="1:2" x14ac:dyDescent="0.25">
      <c r="A1" s="1" t="s">
        <v>6</v>
      </c>
      <c r="B1" s="1" t="s">
        <v>7</v>
      </c>
    </row>
    <row r="2" spans="1:2" x14ac:dyDescent="0.25">
      <c r="A2">
        <v>2015</v>
      </c>
      <c r="B2">
        <v>120</v>
      </c>
    </row>
    <row r="3" spans="1:2" x14ac:dyDescent="0.25">
      <c r="A3">
        <v>2016</v>
      </c>
      <c r="B3">
        <v>130</v>
      </c>
    </row>
    <row r="4" spans="1:2" x14ac:dyDescent="0.25">
      <c r="A4">
        <v>2017</v>
      </c>
      <c r="B4">
        <v>145</v>
      </c>
    </row>
    <row r="5" spans="1:2" x14ac:dyDescent="0.25">
      <c r="A5">
        <v>2018</v>
      </c>
      <c r="B5">
        <v>160</v>
      </c>
    </row>
    <row r="6" spans="1:2" x14ac:dyDescent="0.25">
      <c r="A6">
        <v>2019</v>
      </c>
      <c r="B6">
        <v>175</v>
      </c>
    </row>
    <row r="7" spans="1:2" x14ac:dyDescent="0.25">
      <c r="A7">
        <v>2020</v>
      </c>
      <c r="B7">
        <v>190</v>
      </c>
    </row>
    <row r="8" spans="1:2" x14ac:dyDescent="0.25">
      <c r="A8">
        <v>2021</v>
      </c>
      <c r="B8">
        <v>205</v>
      </c>
    </row>
    <row r="9" spans="1:2" x14ac:dyDescent="0.25">
      <c r="A9">
        <v>2022</v>
      </c>
      <c r="B9">
        <v>220</v>
      </c>
    </row>
    <row r="10" spans="1:2" x14ac:dyDescent="0.25">
      <c r="A10">
        <v>2023</v>
      </c>
      <c r="B10">
        <v>235</v>
      </c>
    </row>
    <row r="11" spans="1:2" x14ac:dyDescent="0.25">
      <c r="A11">
        <v>2024</v>
      </c>
      <c r="B11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wyniki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Albiniak</cp:lastModifiedBy>
  <dcterms:created xsi:type="dcterms:W3CDTF">2025-05-20T06:47:19Z</dcterms:created>
  <dcterms:modified xsi:type="dcterms:W3CDTF">2025-05-20T07:25:34Z</dcterms:modified>
</cp:coreProperties>
</file>