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3.xml" ContentType="application/vnd.openxmlformats-officedocument.spreadsheetml.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OneDrive\Desktop\Excel practise works\"/>
    </mc:Choice>
  </mc:AlternateContent>
  <xr:revisionPtr revIDLastSave="0" documentId="8_{F39C36BA-B0D3-4D7E-A836-EACC9D2D445C}" xr6:coauthVersionLast="47" xr6:coauthVersionMax="47" xr10:uidLastSave="{00000000-0000-0000-0000-000000000000}"/>
  <bookViews>
    <workbookView xWindow="-108" yWindow="-108" windowWidth="23256" windowHeight="12576" firstSheet="20" activeTab="22" xr2:uid="{EC565D14-706E-E843-8872-740CE7AB7A2A}"/>
  </bookViews>
  <sheets>
    <sheet name="1_Basics" sheetId="1" r:id="rId1"/>
    <sheet name="1_InsDelHide" sheetId="4" r:id="rId2"/>
    <sheet name="2_AutoFill" sheetId="5" r:id="rId3"/>
    <sheet name="2_FlashFill" sheetId="6" r:id="rId4"/>
    <sheet name="3_Home" sheetId="7" r:id="rId5"/>
    <sheet name="3_Merge" sheetId="8" r:id="rId6"/>
    <sheet name="3_ConditionalF" sheetId="10" r:id="rId7"/>
    <sheet name="3_AutofitColumn" sheetId="12" r:id="rId8"/>
    <sheet name="3_FindSelect" sheetId="13" r:id="rId9"/>
    <sheet name="3_Sort" sheetId="14" r:id="rId10"/>
    <sheet name="3_Filter" sheetId="15" r:id="rId11"/>
    <sheet name="4_FreezeSplit" sheetId="16" r:id="rId12"/>
    <sheet name="5_Functions" sheetId="17" r:id="rId13"/>
    <sheet name="6_AbsRelReferences" sheetId="18" r:id="rId14"/>
    <sheet name="7_LogicalF" sheetId="19" r:id="rId15"/>
    <sheet name="7_AndOR" sheetId="20" r:id="rId16"/>
    <sheet name="8_TextF" sheetId="21" r:id="rId17"/>
    <sheet name="9_VLookUp" sheetId="22" r:id="rId18"/>
    <sheet name="9_VLookUpError" sheetId="23" r:id="rId19"/>
    <sheet name="10_Table" sheetId="24" r:id="rId20"/>
    <sheet name="10_Charts" sheetId="25" r:id="rId21"/>
    <sheet name="Sheet2" sheetId="51" r:id="rId22"/>
    <sheet name="Sheet3" sheetId="52" r:id="rId23"/>
    <sheet name="11_PivotTable" sheetId="28" r:id="rId24"/>
    <sheet name="11_PvtTblSuggestion" sheetId="36" r:id="rId25"/>
    <sheet name="12_Errors" sheetId="37" r:id="rId26"/>
    <sheet name="Sheet10" sheetId="50" r:id="rId27"/>
  </sheets>
  <definedNames>
    <definedName name="_xlnm._FilterDatabase" localSheetId="23" hidden="1">'11_PivotTable'!$A$1:$F$25</definedName>
    <definedName name="_xlnm._FilterDatabase" localSheetId="10" hidden="1">'3_Filter'!$A$1:$F$21</definedName>
    <definedName name="_xlnm._FilterDatabase" localSheetId="9" hidden="1">'3_Sort'!$A$1:$B$9</definedName>
    <definedName name="_xlcn.WorksheetConnection_Day_3excelpractice.xlsxTable41" hidden="1">Table4[]</definedName>
    <definedName name="_xlcn.WorksheetConnection_Day_3excelpractice.xlsxtblFunding1" hidden="1">tblFunding[]</definedName>
    <definedName name="Slicer_Author_Name">#N/A</definedName>
  </definedNames>
  <calcPr calcId="191029"/>
  <pivotCaches>
    <pivotCache cacheId="74" r:id="rId28"/>
    <pivotCache cacheId="11" r:id="rId2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blFunding" name="tblFunding" connection="WorksheetConnection_Day_3 excel practice.xlsx!tblFunding"/>
          <x15:modelTable id="Table4" name="Table4" connection="WorksheetConnection_Day_3 excel practice.xlsx!Table4"/>
        </x15:modelTables>
      </x15:dataModel>
    </ext>
  </extLst>
</workbook>
</file>

<file path=xl/calcChain.xml><?xml version="1.0" encoding="utf-8"?>
<calcChain xmlns="http://schemas.openxmlformats.org/spreadsheetml/2006/main">
  <c r="B29" i="37" l="1"/>
  <c r="C19" i="37"/>
  <c r="B19" i="37"/>
  <c r="F2" i="24"/>
  <c r="J9" i="22"/>
  <c r="J10" i="22"/>
  <c r="J11" i="22"/>
  <c r="J12" i="22"/>
  <c r="J13" i="22"/>
  <c r="J14" i="22"/>
  <c r="J15" i="22"/>
  <c r="J8" i="22"/>
  <c r="F9" i="22"/>
  <c r="F10" i="22"/>
  <c r="F11" i="22"/>
  <c r="F12" i="22"/>
  <c r="F13" i="22"/>
  <c r="D38" i="21"/>
  <c r="D36" i="21"/>
  <c r="D24" i="21"/>
  <c r="D23" i="21"/>
  <c r="D22" i="21"/>
  <c r="D21" i="21"/>
  <c r="D14" i="21"/>
  <c r="D13" i="21"/>
  <c r="D12" i="21"/>
  <c r="F3" i="21"/>
  <c r="E3" i="21"/>
  <c r="D3" i="21"/>
  <c r="B4" i="21"/>
  <c r="E2" i="19"/>
  <c r="E4" i="19"/>
  <c r="E5" i="19"/>
  <c r="E6" i="19"/>
  <c r="E7" i="19"/>
  <c r="E8" i="19"/>
  <c r="E9" i="19"/>
  <c r="E10" i="19"/>
  <c r="H24" i="18"/>
  <c r="H25" i="18"/>
  <c r="H26" i="18"/>
  <c r="H27" i="18"/>
  <c r="H28" i="18"/>
  <c r="H29" i="18"/>
  <c r="H30" i="18"/>
  <c r="H31" i="18"/>
  <c r="H23" i="18"/>
  <c r="G23" i="18"/>
  <c r="G24" i="18"/>
  <c r="G25" i="18"/>
  <c r="G26" i="18"/>
  <c r="G27" i="18"/>
  <c r="G28" i="18"/>
  <c r="G29" i="18"/>
  <c r="G30" i="18"/>
  <c r="G31" i="18"/>
  <c r="E3" i="18"/>
  <c r="E4" i="18"/>
  <c r="E5" i="18"/>
  <c r="E6" i="18"/>
  <c r="E7" i="18"/>
  <c r="E8" i="18"/>
  <c r="E9" i="18"/>
  <c r="E10" i="18"/>
  <c r="E2" i="18"/>
  <c r="D3" i="18"/>
  <c r="D4" i="18"/>
  <c r="D5" i="18"/>
  <c r="D6" i="18"/>
  <c r="D7" i="18"/>
  <c r="D8" i="18"/>
  <c r="D9" i="18"/>
  <c r="D10" i="18"/>
  <c r="D2" i="18"/>
  <c r="I15" i="17"/>
  <c r="G15" i="17"/>
  <c r="F15" i="17"/>
  <c r="E15" i="17"/>
  <c r="D15" i="17"/>
  <c r="B15" i="17"/>
  <c r="C15" i="17"/>
  <c r="A15" i="17"/>
  <c r="C12" i="1"/>
  <c r="B12" i="1"/>
  <c r="A12" i="1"/>
  <c r="J1" i="5" a="1"/>
  <c r="J1" i="5" s="1"/>
  <c r="B13" i="17"/>
  <c r="B19" i="17"/>
  <c r="A22" i="1"/>
  <c r="F2" i="22"/>
  <c r="F3" i="22"/>
  <c r="F4" i="22"/>
  <c r="F5" i="22"/>
  <c r="F6" i="22"/>
  <c r="F2" i="23"/>
  <c r="F3" i="23"/>
  <c r="F4" i="23"/>
  <c r="F5" i="23"/>
  <c r="E16" i="20"/>
  <c r="E17" i="20"/>
  <c r="E18" i="20"/>
  <c r="E15" i="20"/>
  <c r="D16" i="20"/>
  <c r="D17" i="20"/>
  <c r="D18" i="20"/>
  <c r="D15" i="20"/>
  <c r="E3" i="20"/>
  <c r="E4" i="20"/>
  <c r="E5" i="20"/>
  <c r="E2" i="20"/>
  <c r="D3" i="20"/>
  <c r="D4" i="20"/>
  <c r="D5" i="20"/>
  <c r="D2" i="20"/>
  <c r="C3" i="19"/>
  <c r="C4" i="19"/>
  <c r="C5" i="19"/>
  <c r="C6" i="19"/>
  <c r="C7" i="19"/>
  <c r="C8" i="19"/>
  <c r="C9" i="19"/>
  <c r="C10" i="19"/>
  <c r="C2" i="19"/>
  <c r="B72" i="20"/>
  <c r="B71" i="20"/>
  <c r="C36" i="37"/>
  <c r="C37" i="37"/>
  <c r="C38" i="37"/>
  <c r="C39" i="37"/>
  <c r="C35" i="37"/>
  <c r="C29" i="37"/>
  <c r="D26" i="37"/>
  <c r="D24" i="37"/>
  <c r="D23" i="37"/>
  <c r="C13" i="37"/>
  <c r="C14" i="37"/>
  <c r="C15" i="37"/>
  <c r="C16" i="37"/>
  <c r="C12" i="37"/>
  <c r="F1" i="24"/>
  <c r="B38" i="21"/>
  <c r="B36" i="21"/>
  <c r="B35" i="21"/>
  <c r="B24" i="21"/>
  <c r="B23" i="21"/>
  <c r="B22" i="21"/>
  <c r="B21" i="21"/>
  <c r="B14" i="21"/>
  <c r="B13" i="21"/>
  <c r="B12" i="21"/>
  <c r="B5" i="21"/>
  <c r="B3" i="21"/>
  <c r="B54" i="20"/>
  <c r="B43" i="20"/>
  <c r="E30" i="18"/>
  <c r="E29" i="18"/>
  <c r="E28" i="18"/>
  <c r="E27" i="18"/>
  <c r="E26" i="18"/>
  <c r="E25" i="18"/>
  <c r="E24" i="18"/>
  <c r="E31" i="18"/>
  <c r="D29" i="18"/>
  <c r="D28" i="18"/>
  <c r="D27" i="18"/>
  <c r="D26" i="18"/>
  <c r="D25" i="18"/>
  <c r="D24" i="18"/>
  <c r="D30" i="18"/>
  <c r="D31" i="18"/>
  <c r="E23" i="18"/>
  <c r="D23" i="18"/>
  <c r="G8" i="17"/>
  <c r="F8" i="17"/>
  <c r="E8" i="17"/>
  <c r="D8" i="17"/>
  <c r="C8" i="17"/>
  <c r="B8" i="17"/>
  <c r="A8"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B73FBC-66B3-43A8-B165-BFDFDBBC196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BE3127B-B7F3-4DD6-B97C-E04007BF5CBE}" name="WorksheetConnection_Day_3 excel practice.xlsx!Table4" type="102" refreshedVersion="8" minRefreshableVersion="5">
    <extLst>
      <ext xmlns:x15="http://schemas.microsoft.com/office/spreadsheetml/2010/11/main" uri="{DE250136-89BD-433C-8126-D09CA5730AF9}">
        <x15:connection id="Table4">
          <x15:rangePr sourceName="_xlcn.WorksheetConnection_Day_3excelpractice.xlsxTable41"/>
        </x15:connection>
      </ext>
    </extLst>
  </connection>
  <connection id="3" xr16:uid="{ED451CE7-70BF-4D3E-ABCF-A8D0CC84B225}" name="WorksheetConnection_Day_3 excel practice.xlsx!tblFunding" type="102" refreshedVersion="8" minRefreshableVersion="5">
    <extLst>
      <ext xmlns:x15="http://schemas.microsoft.com/office/spreadsheetml/2010/11/main" uri="{DE250136-89BD-433C-8126-D09CA5730AF9}">
        <x15:connection id="tblFunding" autoDelete="1">
          <x15:rangePr sourceName="_xlcn.WorksheetConnection_Day_3excelpractice.xlsxtblFunding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<sst xmlns="http://schemas.openxmlformats.org/spreadsheetml/2006/main" count="1421" uniqueCount="551">
  <si>
    <t>Rent</t>
  </si>
  <si>
    <t>Transport</t>
  </si>
  <si>
    <t>Groceries</t>
  </si>
  <si>
    <t>Dining Out</t>
  </si>
  <si>
    <t>Jan</t>
  </si>
  <si>
    <t>Feb</t>
  </si>
  <si>
    <t>Investments</t>
  </si>
  <si>
    <t>Sr No</t>
  </si>
  <si>
    <t>Startup Name</t>
  </si>
  <si>
    <t>Industry Vertical</t>
  </si>
  <si>
    <t>City  Location</t>
  </si>
  <si>
    <t>Investors Name</t>
  </si>
  <si>
    <t>E-Tech</t>
  </si>
  <si>
    <t>Bengaluru</t>
  </si>
  <si>
    <t>Tiger Global Management</t>
  </si>
  <si>
    <t>Private Equity Round</t>
  </si>
  <si>
    <t>Transportation</t>
  </si>
  <si>
    <t>Gurgaon</t>
  </si>
  <si>
    <t>Susquehanna Growth Equity</t>
  </si>
  <si>
    <t>Series C</t>
  </si>
  <si>
    <t>E-commerce</t>
  </si>
  <si>
    <t>Sequoia Capital India</t>
  </si>
  <si>
    <t>Series B</t>
  </si>
  <si>
    <t>FinTech</t>
  </si>
  <si>
    <t>New Delhi</t>
  </si>
  <si>
    <t>Vinod Khatumal</t>
  </si>
  <si>
    <t>Pre-series A</t>
  </si>
  <si>
    <t>Fashion and Apparel</t>
  </si>
  <si>
    <t>Mumbai</t>
  </si>
  <si>
    <t>Sprout Venture Partners</t>
  </si>
  <si>
    <t>Seed Round</t>
  </si>
  <si>
    <t>Logistics</t>
  </si>
  <si>
    <t>Chennai</t>
  </si>
  <si>
    <t>Chiratae Ventures</t>
  </si>
  <si>
    <t>Series A</t>
  </si>
  <si>
    <t>Hospitality</t>
  </si>
  <si>
    <t>Ant Financial</t>
  </si>
  <si>
    <t>Technology</t>
  </si>
  <si>
    <t>Pune</t>
  </si>
  <si>
    <t>Sathguru Catalyzer Advisors</t>
  </si>
  <si>
    <t>E-Commerce</t>
  </si>
  <si>
    <t>Ping An Global Voyager Fund</t>
  </si>
  <si>
    <t>Series D</t>
  </si>
  <si>
    <t>Aerospace</t>
  </si>
  <si>
    <t>Mumbai Angels, Ravikanth Reddy</t>
  </si>
  <si>
    <t>Seed</t>
  </si>
  <si>
    <t>SAIF Partners, Spring Canter Investment Ltd.</t>
  </si>
  <si>
    <t>Series F</t>
  </si>
  <si>
    <t>B2B-focused foodtech startup</t>
  </si>
  <si>
    <t>Paytm, NPTK, Sabre Partners and Neoplux</t>
  </si>
  <si>
    <t>Vertex Growth Fund</t>
  </si>
  <si>
    <t>Series E</t>
  </si>
  <si>
    <t>Finance</t>
  </si>
  <si>
    <t>Debt Funding</t>
  </si>
  <si>
    <t>Video</t>
  </si>
  <si>
    <t>Ruizheng Investment</t>
  </si>
  <si>
    <t>Gaming</t>
  </si>
  <si>
    <t>Noida</t>
  </si>
  <si>
    <t>Manipal Education and Medical Group (MEMG)</t>
  </si>
  <si>
    <t>Faridabad</t>
  </si>
  <si>
    <t>SoftBank Vision Fund</t>
  </si>
  <si>
    <t>Series G</t>
  </si>
  <si>
    <t>Software</t>
  </si>
  <si>
    <t>San Francisco</t>
  </si>
  <si>
    <t>Sequoia, CapitalG, Accel</t>
  </si>
  <si>
    <t>Series H</t>
  </si>
  <si>
    <t>Health and wellness</t>
  </si>
  <si>
    <t>Sauce.vc, Rainforest Ventures</t>
  </si>
  <si>
    <t>Education</t>
  </si>
  <si>
    <t>Prime Venture Partners, LetsVenture, PS1 Venture and GlobalLogic co-founder Rajul Garg</t>
  </si>
  <si>
    <t>Food and Beverage</t>
  </si>
  <si>
    <t>RB Investments</t>
  </si>
  <si>
    <t>Venture</t>
  </si>
  <si>
    <t>undisclosed</t>
  </si>
  <si>
    <t>Health and Wellness</t>
  </si>
  <si>
    <t>DG Daiwa Ventures, DG Incubation</t>
  </si>
  <si>
    <t>B2B Marketing</t>
  </si>
  <si>
    <t>Trifecta Capital Advisors</t>
  </si>
  <si>
    <t>Video Games</t>
  </si>
  <si>
    <t>Dream Incubator</t>
  </si>
  <si>
    <t>Seed Funding</t>
  </si>
  <si>
    <t>SaaS</t>
  </si>
  <si>
    <t>San Jose,</t>
  </si>
  <si>
    <t>Altimeter Capital, Sutter Hill Ventures</t>
  </si>
  <si>
    <t>Last Mile Transportation</t>
  </si>
  <si>
    <t>Amritsar</t>
  </si>
  <si>
    <t>Startup Buddy</t>
  </si>
  <si>
    <t>Delhi</t>
  </si>
  <si>
    <t>Amour Infrastructure</t>
  </si>
  <si>
    <t>Healthcare</t>
  </si>
  <si>
    <t>Ackermans &amp; van Haaren, HealthQuad, Rebright Partners, Toppan Printing</t>
  </si>
  <si>
    <t>Kormangala</t>
  </si>
  <si>
    <t>Matrix Partners, Stellaris Venture Partners, Kalaari Capital</t>
  </si>
  <si>
    <t>Tulangan</t>
  </si>
  <si>
    <t>IAN Fund and DSG Consumer Partners</t>
  </si>
  <si>
    <t>Vijay Shekhar Sharma</t>
  </si>
  <si>
    <t>Funding Round</t>
  </si>
  <si>
    <t>Customer Service</t>
  </si>
  <si>
    <t>Lightbox</t>
  </si>
  <si>
    <t>B2B</t>
  </si>
  <si>
    <t>Altimeter Capital, DST Global</t>
  </si>
  <si>
    <t>Consumer Goods</t>
  </si>
  <si>
    <t>Ayushmann Khurana</t>
  </si>
  <si>
    <t>Corporate Round</t>
  </si>
  <si>
    <t>unknown</t>
  </si>
  <si>
    <t>Matrix Partners India, Sequoia India</t>
  </si>
  <si>
    <t>Maiden Round</t>
  </si>
  <si>
    <t>SAIF Partners</t>
  </si>
  <si>
    <t>Advertising, Marketing</t>
  </si>
  <si>
    <t>TIW Private Equity</t>
  </si>
  <si>
    <t>Hyderabad</t>
  </si>
  <si>
    <t>Exfinity Venture Partners</t>
  </si>
  <si>
    <t>pre-series A</t>
  </si>
  <si>
    <t>IoT</t>
  </si>
  <si>
    <t>Burnsville</t>
  </si>
  <si>
    <t>Breakthrough Energy Ventures</t>
  </si>
  <si>
    <t>Information Technology</t>
  </si>
  <si>
    <t>Endiya Partners</t>
  </si>
  <si>
    <t>Consumer Technology</t>
  </si>
  <si>
    <t>A91 Partners</t>
  </si>
  <si>
    <t>Menlo Park</t>
  </si>
  <si>
    <t>Bennett Coleman and Company Ltd (BCCL)</t>
  </si>
  <si>
    <t>Accounting</t>
  </si>
  <si>
    <t>India Quotient, Axilor Ventures</t>
  </si>
  <si>
    <t>Automotive</t>
  </si>
  <si>
    <t>SC GG India Mobility Holdings LLC</t>
  </si>
  <si>
    <t>Sequoia India</t>
  </si>
  <si>
    <t>Retail</t>
  </si>
  <si>
    <t>Seed Funding Round</t>
  </si>
  <si>
    <t>Azim Premji, Binny Bansal</t>
  </si>
  <si>
    <t>Single Venture</t>
  </si>
  <si>
    <t>Pine Labs Pte Ltd</t>
  </si>
  <si>
    <t>Naspers</t>
  </si>
  <si>
    <t>Gurugram</t>
  </si>
  <si>
    <t>MS Dhoni</t>
  </si>
  <si>
    <t>Customer Service Platform</t>
  </si>
  <si>
    <t>Palo Alto</t>
  </si>
  <si>
    <t>March Capital Partners</t>
  </si>
  <si>
    <t>XL Innovate</t>
  </si>
  <si>
    <t>Rashmi Daga (founder, FreshMenu), Raveen Sastry (co-founder, Myntra) and Mitesh Shah (finance chief, BookMyShow)</t>
  </si>
  <si>
    <t>Santa Monica</t>
  </si>
  <si>
    <t>RPS Ventures</t>
  </si>
  <si>
    <t>Venture Round</t>
  </si>
  <si>
    <t>One97 Communications Ltd.</t>
  </si>
  <si>
    <t>EdTech</t>
  </si>
  <si>
    <t>Growth DNA</t>
  </si>
  <si>
    <t>Services</t>
  </si>
  <si>
    <t>Vir Sanghvi</t>
  </si>
  <si>
    <t>Undisclosed</t>
  </si>
  <si>
    <t>Softbank Vision Fund</t>
  </si>
  <si>
    <t>Westbridge Capital</t>
  </si>
  <si>
    <t>Lok Capital, IIFL Wealth</t>
  </si>
  <si>
    <t>Singapore</t>
  </si>
  <si>
    <t>WaterBridge Ventures</t>
  </si>
  <si>
    <t>Pre-Series A</t>
  </si>
  <si>
    <t>Compliance</t>
  </si>
  <si>
    <t>Kapil Dev</t>
  </si>
  <si>
    <t>Angel</t>
  </si>
  <si>
    <t>DIG Investment Ab, Deshe Holdings, Samih Toukan and Hussam Khoury</t>
  </si>
  <si>
    <t>Series J</t>
  </si>
  <si>
    <t>Artificial Intelligence</t>
  </si>
  <si>
    <t>Taramani</t>
  </si>
  <si>
    <t>Artha Venture</t>
  </si>
  <si>
    <t>Qatar Investment Authority</t>
  </si>
  <si>
    <t>Composite Capital Management, Sequoia Capital India, Tiger Global Management</t>
  </si>
  <si>
    <t>Tech</t>
  </si>
  <si>
    <t>Andheri</t>
  </si>
  <si>
    <t>Ventureast</t>
  </si>
  <si>
    <t>Health Care</t>
  </si>
  <si>
    <t>Blume Ventures</t>
  </si>
  <si>
    <t>Luxury Label</t>
  </si>
  <si>
    <t>Binny Bansal</t>
  </si>
  <si>
    <t>Book Title</t>
  </si>
  <si>
    <t>Rating</t>
  </si>
  <si>
    <t>Number of Ratings</t>
  </si>
  <si>
    <t>The Fault in our Stars</t>
  </si>
  <si>
    <t>Author Name</t>
  </si>
  <si>
    <t>John Green</t>
  </si>
  <si>
    <t>The Alchemist</t>
  </si>
  <si>
    <t>Paulo Coelho</t>
  </si>
  <si>
    <t>The Kite Runner</t>
  </si>
  <si>
    <t>Khalid Hosseini</t>
  </si>
  <si>
    <t>Harry Potter and the Philosopher's Stone</t>
  </si>
  <si>
    <t>J.K. Rowling</t>
  </si>
  <si>
    <t>The Lord of the Rings - Fellowship of the Ring</t>
  </si>
  <si>
    <t>J.R.R. Tolkien</t>
  </si>
  <si>
    <t>Price (Paperback)</t>
  </si>
  <si>
    <t>Price (Hardcover)</t>
  </si>
  <si>
    <t>Price (Kindle)</t>
  </si>
  <si>
    <t>The Hitchhiker's guide to the Galaxy</t>
  </si>
  <si>
    <t>Douglas Adams</t>
  </si>
  <si>
    <t>Date</t>
  </si>
  <si>
    <t>Time</t>
  </si>
  <si>
    <t>Days</t>
  </si>
  <si>
    <t>Monday</t>
  </si>
  <si>
    <t>Tuesday</t>
  </si>
  <si>
    <t>Wednesday</t>
  </si>
  <si>
    <t>Thursday</t>
  </si>
  <si>
    <t>Friday</t>
  </si>
  <si>
    <t>First Name</t>
  </si>
  <si>
    <t>Last Name</t>
  </si>
  <si>
    <t>Full Name</t>
  </si>
  <si>
    <t>Harry</t>
  </si>
  <si>
    <t>Potter</t>
  </si>
  <si>
    <t>Granger</t>
  </si>
  <si>
    <t>Hermoine</t>
  </si>
  <si>
    <t>Ron</t>
  </si>
  <si>
    <t>Weasley</t>
  </si>
  <si>
    <t>Draco</t>
  </si>
  <si>
    <t>Malfoy</t>
  </si>
  <si>
    <t>Albus</t>
  </si>
  <si>
    <t>Dumbledore</t>
  </si>
  <si>
    <t>Tom</t>
  </si>
  <si>
    <t>Riddle</t>
  </si>
  <si>
    <t>Rubeus</t>
  </si>
  <si>
    <t>Hagrid</t>
  </si>
  <si>
    <t>Luna</t>
  </si>
  <si>
    <t>Lovegood</t>
  </si>
  <si>
    <t>Neville</t>
  </si>
  <si>
    <t>Longbottom</t>
  </si>
  <si>
    <t>Severes</t>
  </si>
  <si>
    <t>Snape</t>
  </si>
  <si>
    <t>James</t>
  </si>
  <si>
    <t>Remus</t>
  </si>
  <si>
    <t>Lupin</t>
  </si>
  <si>
    <t>Peter</t>
  </si>
  <si>
    <t>Pettigrew</t>
  </si>
  <si>
    <t>Sirius</t>
  </si>
  <si>
    <t>Black</t>
  </si>
  <si>
    <t>Alastor</t>
  </si>
  <si>
    <t>Moody</t>
  </si>
  <si>
    <t>Bellatrix</t>
  </si>
  <si>
    <t>Lestrange</t>
  </si>
  <si>
    <t>Lily</t>
  </si>
  <si>
    <t>Harry Potter</t>
  </si>
  <si>
    <t>Hermoine Granger</t>
  </si>
  <si>
    <t>Ron Weasley</t>
  </si>
  <si>
    <t>Draco Malfoy</t>
  </si>
  <si>
    <t>Albus Dumbledore</t>
  </si>
  <si>
    <t>Tom Riddle</t>
  </si>
  <si>
    <t>Rubeus Hagrid</t>
  </si>
  <si>
    <t>Luna Lovegood</t>
  </si>
  <si>
    <t>Neville Longbottom</t>
  </si>
  <si>
    <t>Severes Snape</t>
  </si>
  <si>
    <t>Lily Potter</t>
  </si>
  <si>
    <t>James Potter</t>
  </si>
  <si>
    <t>Remus Lupin</t>
  </si>
  <si>
    <t>Peter Pettigrew</t>
  </si>
  <si>
    <t>Sirius Black</t>
  </si>
  <si>
    <t>Alastor Moody</t>
  </si>
  <si>
    <t>Bellatrix Lestrange</t>
  </si>
  <si>
    <t>EmailID</t>
  </si>
  <si>
    <t>hermoinegranger@gmail.com</t>
  </si>
  <si>
    <t>harrypotter@gmail.com</t>
  </si>
  <si>
    <t>ronweasley@gmail.com</t>
  </si>
  <si>
    <t>siriusblack@gmail.com</t>
  </si>
  <si>
    <t>severessnape@gmail.com</t>
  </si>
  <si>
    <t>albusdumbledore@gmail.com</t>
  </si>
  <si>
    <t>hermoinegranger</t>
  </si>
  <si>
    <t>Font Change</t>
  </si>
  <si>
    <t>Increase Size</t>
  </si>
  <si>
    <t>Decrease size</t>
  </si>
  <si>
    <t>Change color</t>
  </si>
  <si>
    <t>Fill Color</t>
  </si>
  <si>
    <t>Add Border</t>
  </si>
  <si>
    <t>Underline</t>
  </si>
  <si>
    <t>Top</t>
  </si>
  <si>
    <t>Middle</t>
  </si>
  <si>
    <t>Bottom</t>
  </si>
  <si>
    <t>Left</t>
  </si>
  <si>
    <t>Center</t>
  </si>
  <si>
    <t>Right</t>
  </si>
  <si>
    <t>Angle</t>
  </si>
  <si>
    <t>a</t>
  </si>
  <si>
    <t>Albus Percival Wulfric Brian Dumbledore</t>
  </si>
  <si>
    <t>Student Name</t>
  </si>
  <si>
    <t>College</t>
  </si>
  <si>
    <t>City</t>
  </si>
  <si>
    <t>Osmania University</t>
  </si>
  <si>
    <t>IIIT-H</t>
  </si>
  <si>
    <t>Osmania Medical College</t>
  </si>
  <si>
    <t>Maulana Azad National Urdu University</t>
  </si>
  <si>
    <t>Muffakham Jah College of Engineering and Technology</t>
  </si>
  <si>
    <t>IIT, Delhi</t>
  </si>
  <si>
    <t>University of Mumbai</t>
  </si>
  <si>
    <t>Anna University</t>
  </si>
  <si>
    <t>Mahatma Gandhi University</t>
  </si>
  <si>
    <t>Thiruvananthapuram</t>
  </si>
  <si>
    <t>Assam University</t>
  </si>
  <si>
    <t>Silchar</t>
  </si>
  <si>
    <t>Jawahar Lal Nehru Technological Institute</t>
  </si>
  <si>
    <t>Marks</t>
  </si>
  <si>
    <t>Scores</t>
  </si>
  <si>
    <t xml:space="preserve">SUM </t>
  </si>
  <si>
    <t>AVERAGE</t>
  </si>
  <si>
    <t>MAX</t>
  </si>
  <si>
    <t>MIN</t>
  </si>
  <si>
    <t>COUNT</t>
  </si>
  <si>
    <t>COUNTA</t>
  </si>
  <si>
    <t>COUNTBLANK</t>
  </si>
  <si>
    <t>FORMULA</t>
  </si>
  <si>
    <t>Student</t>
  </si>
  <si>
    <t>Maths</t>
  </si>
  <si>
    <t>History</t>
  </si>
  <si>
    <t>Total</t>
  </si>
  <si>
    <t>Correction</t>
  </si>
  <si>
    <t>New Total</t>
  </si>
  <si>
    <t>New Maths</t>
  </si>
  <si>
    <t>New History</t>
  </si>
  <si>
    <t>Marks (120)</t>
  </si>
  <si>
    <t>Result</t>
  </si>
  <si>
    <t>Yes</t>
  </si>
  <si>
    <t>AND</t>
  </si>
  <si>
    <t>IF</t>
  </si>
  <si>
    <t>Total Marks</t>
  </si>
  <si>
    <t>Sports</t>
  </si>
  <si>
    <t>No</t>
  </si>
  <si>
    <t>OR</t>
  </si>
  <si>
    <t>SUMIF</t>
  </si>
  <si>
    <t>COUNTIF</t>
  </si>
  <si>
    <t>I want to see how this works.</t>
  </si>
  <si>
    <t>LEFT</t>
  </si>
  <si>
    <t>RIGHT</t>
  </si>
  <si>
    <t>MID</t>
  </si>
  <si>
    <t>UPPER</t>
  </si>
  <si>
    <t>LOWER</t>
  </si>
  <si>
    <t>PROPER</t>
  </si>
  <si>
    <t>HaRry PoTter</t>
  </si>
  <si>
    <t>Keep Calm and Excel</t>
  </si>
  <si>
    <t>LEN</t>
  </si>
  <si>
    <t xml:space="preserve">  Keep  Calm  and  Excel  </t>
  </si>
  <si>
    <t>TRIM</t>
  </si>
  <si>
    <t>When</t>
  </si>
  <si>
    <t>in</t>
  </si>
  <si>
    <t>doubt,</t>
  </si>
  <si>
    <t>Google.</t>
  </si>
  <si>
    <t>CONCAT</t>
  </si>
  <si>
    <t>TEXTJOIN</t>
  </si>
  <si>
    <t>Book Name</t>
  </si>
  <si>
    <t>Ikigai</t>
  </si>
  <si>
    <t>Atomic Habits</t>
  </si>
  <si>
    <t>Héctor García
Francesc Miralles </t>
  </si>
  <si>
    <t>James Clear</t>
  </si>
  <si>
    <t>The Psychology of Money</t>
  </si>
  <si>
    <t>Morgan Housel</t>
  </si>
  <si>
    <t>The Power of your Subconcious Mind</t>
  </si>
  <si>
    <t>Joseph Murphy</t>
  </si>
  <si>
    <t>The Blue Umbrella</t>
  </si>
  <si>
    <t>Ruskin Bond</t>
  </si>
  <si>
    <t>The Great Gatsby </t>
  </si>
  <si>
    <t>F. Scott Fitzgerald </t>
  </si>
  <si>
    <t>To Kill a Mockingbird</t>
  </si>
  <si>
    <t>Harper Lee</t>
  </si>
  <si>
    <t>The White Tiger</t>
  </si>
  <si>
    <t>Aravind Adiga</t>
  </si>
  <si>
    <t>Born a Crime</t>
  </si>
  <si>
    <t>Trevor Noah</t>
  </si>
  <si>
    <t>Deception Point</t>
  </si>
  <si>
    <t>Dan Brown</t>
  </si>
  <si>
    <t>A Thousand Splendid Suns</t>
  </si>
  <si>
    <t>Khaled Hosseini</t>
  </si>
  <si>
    <t>Goosebumps</t>
  </si>
  <si>
    <t>R.L.Stine</t>
  </si>
  <si>
    <t>The DaVinci Code</t>
  </si>
  <si>
    <t>Angels and Demons</t>
  </si>
  <si>
    <t>Sherlock Holmes</t>
  </si>
  <si>
    <t>The Hound of The Baskervilles</t>
  </si>
  <si>
    <t>Sir Arthur Conan Doyle </t>
  </si>
  <si>
    <t>The Girl with the Dragon Tattoo</t>
  </si>
  <si>
    <t>Stieg Larrson </t>
  </si>
  <si>
    <t>Harry Potter and the Goblet of Fire</t>
  </si>
  <si>
    <t>Harry Potter and the Half-Blood Prince</t>
  </si>
  <si>
    <t>Price</t>
  </si>
  <si>
    <t>Born a crime</t>
  </si>
  <si>
    <t>Wings of Fire</t>
  </si>
  <si>
    <t>Ignited Minds</t>
  </si>
  <si>
    <t>Item</t>
  </si>
  <si>
    <t>March</t>
  </si>
  <si>
    <t>Grand Total</t>
  </si>
  <si>
    <t>Row Labels</t>
  </si>
  <si>
    <t>Sum of Amount in USD</t>
  </si>
  <si>
    <t>Video Gaming</t>
  </si>
  <si>
    <t>BYJU’Sx</t>
  </si>
  <si>
    <t>Mamaearthx</t>
  </si>
  <si>
    <t>WealthBucketx</t>
  </si>
  <si>
    <t>CarDekhox</t>
  </si>
  <si>
    <t>Healthiansx</t>
  </si>
  <si>
    <t>Liciousx</t>
  </si>
  <si>
    <t>Trellx</t>
  </si>
  <si>
    <t>Rein Gamesx</t>
  </si>
  <si>
    <t>Lenskart.comx</t>
  </si>
  <si>
    <t>Mistersx</t>
  </si>
  <si>
    <t>Sunstone Eduversity Pvt. Ltdx</t>
  </si>
  <si>
    <t>Aye Financex</t>
  </si>
  <si>
    <t>SuperGamingx</t>
  </si>
  <si>
    <t>Digital Mall Asiax</t>
  </si>
  <si>
    <t>Medikabazaarx</t>
  </si>
  <si>
    <t>Health And Wellness</t>
  </si>
  <si>
    <t>#### Error</t>
  </si>
  <si>
    <t>X</t>
  </si>
  <si>
    <t>Y</t>
  </si>
  <si>
    <t>X/Y</t>
  </si>
  <si>
    <t>#DIV/0 Error</t>
  </si>
  <si>
    <t>OMG,</t>
  </si>
  <si>
    <t>UOH</t>
  </si>
  <si>
    <t>Shuttlx</t>
  </si>
  <si>
    <t>Fashorx</t>
  </si>
  <si>
    <t>Pandox</t>
  </si>
  <si>
    <t>Zomatox</t>
  </si>
  <si>
    <t>Ecozenx</t>
  </si>
  <si>
    <t>Dhruva Spacex</t>
  </si>
  <si>
    <t>Rivigox</t>
  </si>
  <si>
    <t>InCredx</t>
  </si>
  <si>
    <t>Freshworksx</t>
  </si>
  <si>
    <t>Amount</t>
  </si>
  <si>
    <t>By 50</t>
  </si>
  <si>
    <t>By 1</t>
  </si>
  <si>
    <t>Saturday</t>
  </si>
  <si>
    <t>Sunday</t>
  </si>
  <si>
    <t>STOP</t>
  </si>
  <si>
    <t>MUST-READ FICTION</t>
  </si>
  <si>
    <t>Startup</t>
  </si>
  <si>
    <t>AMOUNT</t>
  </si>
  <si>
    <t>Type</t>
  </si>
  <si>
    <t>NESTED IF</t>
  </si>
  <si>
    <t>A.P.J. Abdul Kalam</t>
  </si>
  <si>
    <t>MAX PRICE</t>
  </si>
  <si>
    <t>InvestorName</t>
  </si>
  <si>
    <t>CityLocation</t>
  </si>
  <si>
    <t>IndustryVertical</t>
  </si>
  <si>
    <t>StartupName</t>
  </si>
  <si>
    <t>Sum of Amount</t>
  </si>
  <si>
    <t>(All)</t>
  </si>
  <si>
    <t>It's the error again!</t>
  </si>
  <si>
    <t>#Value</t>
  </si>
  <si>
    <t>#Name</t>
  </si>
  <si>
    <t xml:space="preserve">#NULL </t>
  </si>
  <si>
    <t xml:space="preserve">#NUM </t>
  </si>
  <si>
    <t>Burger Singhx</t>
  </si>
  <si>
    <t>Ninjacartx</t>
  </si>
  <si>
    <t>Clumiox</t>
  </si>
  <si>
    <t>eBikeGox</t>
  </si>
  <si>
    <t>Vogo Automotivex</t>
  </si>
  <si>
    <t>Furtados School of Musicx</t>
  </si>
  <si>
    <t>Paytmx</t>
  </si>
  <si>
    <t>Dunzox</t>
  </si>
  <si>
    <t>Udaanx</t>
  </si>
  <si>
    <t>The Man Companyx</t>
  </si>
  <si>
    <t>FPL Technologiesx</t>
  </si>
  <si>
    <t>Cashflox</t>
  </si>
  <si>
    <t>Digital F5x</t>
  </si>
  <si>
    <t>3rdFlixx</t>
  </si>
  <si>
    <t>75Fx</t>
  </si>
  <si>
    <t>Myelin Foundryx</t>
  </si>
  <si>
    <t>Atomberg Technologyx</t>
  </si>
  <si>
    <t>GOQiix</t>
  </si>
  <si>
    <t>Vyapar Appx</t>
  </si>
  <si>
    <t>Progcapx</t>
  </si>
  <si>
    <t>MyPetrolPumpx</t>
  </si>
  <si>
    <t>Alteria Capitalx</t>
  </si>
  <si>
    <t>Pine Labsx</t>
  </si>
  <si>
    <t>Meeshox</t>
  </si>
  <si>
    <t>Cars24x</t>
  </si>
  <si>
    <t>Uniphorex</t>
  </si>
  <si>
    <t>Zendrivex</t>
  </si>
  <si>
    <t>Lo! Foodsx</t>
  </si>
  <si>
    <t>Talax</t>
  </si>
  <si>
    <t>INDwealthx</t>
  </si>
  <si>
    <t>HungerBoxx</t>
  </si>
  <si>
    <t>AdmitKardx</t>
  </si>
  <si>
    <t>Mishry Reviewsx</t>
  </si>
  <si>
    <t>Grofersx</t>
  </si>
  <si>
    <t>Rapido Bike Taxix</t>
  </si>
  <si>
    <t>RenewBuyx</t>
  </si>
  <si>
    <t>Atlanx</t>
  </si>
  <si>
    <t>WizCounselx</t>
  </si>
  <si>
    <t>Ola Cabsx</t>
  </si>
  <si>
    <t>Daalchini Technologiesx</t>
  </si>
  <si>
    <t>"BYJU\\'S"x</t>
  </si>
  <si>
    <t>Moglixx</t>
  </si>
  <si>
    <t>Ezyhaulx</t>
  </si>
  <si>
    <t>Indus OSx</t>
  </si>
  <si>
    <t>HealthAssurex</t>
  </si>
  <si>
    <t>House of Maasabax</t>
  </si>
  <si>
    <t>Simple type =SUM(A1:A5)</t>
  </si>
  <si>
    <t xml:space="preserve">To insert row , </t>
  </si>
  <si>
    <t>right click , select insert , then the row will</t>
  </si>
  <si>
    <t>be above the the cell</t>
  </si>
  <si>
    <t>to insert column</t>
  </si>
  <si>
    <t xml:space="preserve">right click , select insert </t>
  </si>
  <si>
    <t>the column will</t>
  </si>
  <si>
    <t>added left of selected column</t>
  </si>
  <si>
    <t>ctrl+z</t>
  </si>
  <si>
    <t>to hide the column</t>
  </si>
  <si>
    <t>right click the column</t>
  </si>
  <si>
    <t xml:space="preserve">To unhide , select both </t>
  </si>
  <si>
    <t xml:space="preserve">of bold line </t>
  </si>
  <si>
    <t>and select hide.</t>
  </si>
  <si>
    <t xml:space="preserve">1.Insert ,delete , hide a row </t>
  </si>
  <si>
    <t>or a column</t>
  </si>
  <si>
    <t>fill handle</t>
  </si>
  <si>
    <t>decrement</t>
  </si>
  <si>
    <t>increment</t>
  </si>
  <si>
    <t>Press ctrl +E for splitting the name</t>
  </si>
  <si>
    <t>How to use Auto fill?</t>
  </si>
  <si>
    <t>Fill_handle (down , up , right and left)</t>
  </si>
  <si>
    <t>How to use flash fill?</t>
  </si>
  <si>
    <t>Click Fill Series</t>
  </si>
  <si>
    <t>Auto fill</t>
  </si>
  <si>
    <t>Wrap text</t>
  </si>
  <si>
    <t>Merge and center</t>
  </si>
  <si>
    <t xml:space="preserve">click custom to convert </t>
  </si>
  <si>
    <t xml:space="preserve">and click accounting </t>
  </si>
  <si>
    <t>click format :</t>
  </si>
  <si>
    <t>Select all the excel sheet</t>
  </si>
  <si>
    <t xml:space="preserve">and </t>
  </si>
  <si>
    <t>click Auto fill column width</t>
  </si>
  <si>
    <t xml:space="preserve">Select Find &amp; select </t>
  </si>
  <si>
    <t xml:space="preserve">* is to show all  the </t>
  </si>
  <si>
    <t xml:space="preserve">words starting from </t>
  </si>
  <si>
    <t xml:space="preserve">Select </t>
  </si>
  <si>
    <t>Sort &amp; Filter</t>
  </si>
  <si>
    <t>Sort and filter</t>
  </si>
  <si>
    <t xml:space="preserve">Select a row </t>
  </si>
  <si>
    <t>click view tab</t>
  </si>
  <si>
    <t>and select split</t>
  </si>
  <si>
    <t xml:space="preserve">Select a column </t>
  </si>
  <si>
    <t xml:space="preserve">Select a cell </t>
  </si>
  <si>
    <t>Freeze Panes</t>
  </si>
  <si>
    <t>view tab and select</t>
  </si>
  <si>
    <t>to freeze header</t>
  </si>
  <si>
    <t>formula</t>
  </si>
  <si>
    <t>harrypotter</t>
  </si>
  <si>
    <t>ronweasley</t>
  </si>
  <si>
    <t>siriusblack</t>
  </si>
  <si>
    <t>severessnape</t>
  </si>
  <si>
    <t>albusdumbledore</t>
  </si>
  <si>
    <t>Name</t>
  </si>
  <si>
    <t>search : Hyderabad</t>
  </si>
  <si>
    <t>use Hyderabad</t>
  </si>
  <si>
    <t>word Hyderabad</t>
  </si>
  <si>
    <t>if</t>
  </si>
  <si>
    <t>\</t>
  </si>
  <si>
    <t>Bengaluru Total</t>
  </si>
  <si>
    <t>Faridabad Total</t>
  </si>
  <si>
    <t>Delhi Total</t>
  </si>
  <si>
    <t>Gurgaon Total</t>
  </si>
  <si>
    <t>Noida Total</t>
  </si>
  <si>
    <t>Mumbai Total</t>
  </si>
  <si>
    <t>New Delhi Total</t>
  </si>
  <si>
    <t>Pune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</si>
</sst>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_(&quot;₹&quot;* #,##0_);_(&quot;₹&quot;* \(#,##0\);_(&quot;₹&quot;* &quot;-&quot;??_);_(@_)"/>
    <numFmt numFmtId="166" formatCode="&quot;₹&quot;#,##0.00"/>
    <numFmt numFmtId="167" formatCode="0.0"/>
    <numFmt numFmtId="168" formatCode="_([$$-409]* #,##0.00_);_([$$-409]* \(#,##0.00\);_([$$-409]* &quot;-&quot;??_);_(@_)"/>
    <numFmt numFmtId="169" formatCode="_ [$€-2]\ * #,##0.00_ ;_ [$€-2]\ * \-#,##0.00_ ;_ [$€-2]\ * &quot;-&quot;??_ ;_ @_ "/>
    <numFmt numFmtId="170" formatCode="_ [$₹-4009]\ * #,##0.00_ ;_ [$₹-4009]\ * \-#,##0.00_ ;_ [$₹-4009]\ * &quot;-&quot;??_ ;_ @_ "/>
  </numFmts>
  <fonts count="17" x14ac:knownFonts="1">
    <font>
      <sz val="12"/>
      <color theme="1"/>
      <name val="Calibri"/>
      <family val="2"/>
      <scheme val="minor"/>
    </font>
    <font>
      <b/>
      <sz val="12"/>
      <color theme="1"/>
      <name val="Calibri"/>
      <family val="2"/>
      <scheme val="minor"/>
    </font>
    <font>
      <sz val="8"/>
      <name val="Calibri"/>
      <family val="2"/>
      <scheme val="minor"/>
    </font>
    <font>
      <b/>
      <sz val="12"/>
      <color theme="0"/>
      <name val="Calibri"/>
      <family val="2"/>
      <scheme val="minor"/>
    </font>
    <font>
      <u/>
      <sz val="12"/>
      <color theme="10"/>
      <name val="Calibri"/>
      <family val="2"/>
      <scheme val="minor"/>
    </font>
    <font>
      <sz val="12"/>
      <color rgb="FF000000"/>
      <name val="Calibri"/>
      <family val="2"/>
      <scheme val="minor"/>
    </font>
    <font>
      <b/>
      <sz val="11"/>
      <color theme="1"/>
      <name val="Calibri"/>
      <family val="2"/>
      <scheme val="minor"/>
    </font>
    <font>
      <b/>
      <sz val="12"/>
      <color rgb="FF000000"/>
      <name val="Calibri"/>
      <family val="2"/>
      <scheme val="minor"/>
    </font>
    <font>
      <b/>
      <sz val="10.5"/>
      <color rgb="FF1F1F1F"/>
      <name val="Arial"/>
      <family val="2"/>
    </font>
    <font>
      <u/>
      <sz val="12"/>
      <color theme="1"/>
      <name val="Calibri"/>
      <family val="2"/>
      <scheme val="minor"/>
    </font>
    <font>
      <sz val="12"/>
      <color theme="1"/>
      <name val="Calibri Light"/>
      <family val="2"/>
      <scheme val="major"/>
    </font>
    <font>
      <sz val="14"/>
      <color theme="1"/>
      <name val="Calibri"/>
      <family val="2"/>
      <scheme val="minor"/>
    </font>
    <font>
      <sz val="12"/>
      <color rgb="FFC00000"/>
      <name val="Calibri"/>
      <family val="2"/>
      <scheme val="minor"/>
    </font>
    <font>
      <b/>
      <sz val="14"/>
      <color theme="1"/>
      <name val="Calibri"/>
      <family val="2"/>
      <scheme val="minor"/>
    </font>
    <font>
      <sz val="20"/>
      <color theme="1"/>
      <name val="Calibri"/>
      <family val="2"/>
      <scheme val="minor"/>
    </font>
    <font>
      <b/>
      <sz val="12"/>
      <color theme="1"/>
      <name val="Times New Roman"/>
      <family val="1"/>
    </font>
    <font>
      <sz val="12"/>
      <color rgb="FFFF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2">
    <xf numFmtId="0" fontId="0" fillId="0" borderId="0" xfId="0"/>
    <xf numFmtId="0" fontId="1" fillId="2" borderId="0" xfId="0" applyFont="1" applyFill="1"/>
    <xf numFmtId="3" fontId="0" fillId="0" borderId="0" xfId="0" applyNumberFormat="1"/>
    <xf numFmtId="165" fontId="0" fillId="0" borderId="0" xfId="0" applyNumberFormat="1"/>
    <xf numFmtId="165" fontId="1" fillId="2" borderId="0" xfId="0" applyNumberFormat="1" applyFont="1" applyFill="1"/>
    <xf numFmtId="4" fontId="0" fillId="0" borderId="0" xfId="0" applyNumberFormat="1"/>
    <xf numFmtId="0" fontId="1" fillId="0" borderId="0" xfId="0" applyFont="1"/>
    <xf numFmtId="15" fontId="0" fillId="0" borderId="0" xfId="0" applyNumberFormat="1"/>
    <xf numFmtId="20" fontId="0" fillId="0" borderId="0" xfId="0" applyNumberFormat="1"/>
    <xf numFmtId="0" fontId="4" fillId="0" borderId="0" xfId="1"/>
    <xf numFmtId="0" fontId="5" fillId="0" borderId="0" xfId="0" applyFont="1"/>
    <xf numFmtId="0" fontId="0" fillId="0" borderId="0" xfId="0" applyAlignment="1">
      <alignment horizontal="left"/>
    </xf>
    <xf numFmtId="0" fontId="0" fillId="0" borderId="0" xfId="0" applyAlignment="1">
      <alignment wrapText="1"/>
    </xf>
    <xf numFmtId="164" fontId="1" fillId="2" borderId="0" xfId="0" applyNumberFormat="1" applyFont="1" applyFill="1"/>
    <xf numFmtId="164" fontId="0" fillId="0" borderId="0" xfId="0" applyNumberFormat="1"/>
    <xf numFmtId="166" fontId="0" fillId="0" borderId="0" xfId="0" applyNumberFormat="1"/>
    <xf numFmtId="0" fontId="6" fillId="0" borderId="0" xfId="0" applyFont="1"/>
    <xf numFmtId="0" fontId="6" fillId="3" borderId="0" xfId="0" applyFont="1" applyFill="1"/>
    <xf numFmtId="4" fontId="6" fillId="3" borderId="0" xfId="0" applyNumberFormat="1" applyFont="1" applyFill="1"/>
    <xf numFmtId="14" fontId="0" fillId="0" borderId="0" xfId="0" applyNumberFormat="1" applyAlignment="1">
      <alignment horizontal="left"/>
    </xf>
    <xf numFmtId="0" fontId="6" fillId="3" borderId="0" xfId="0" applyFont="1" applyFill="1" applyAlignment="1">
      <alignment horizontal="left"/>
    </xf>
    <xf numFmtId="0" fontId="1" fillId="2" borderId="0" xfId="0" applyFont="1" applyFill="1" applyAlignment="1">
      <alignment wrapText="1"/>
    </xf>
    <xf numFmtId="0" fontId="1" fillId="3" borderId="0" xfId="0" applyFont="1" applyFill="1"/>
    <xf numFmtId="0" fontId="1" fillId="4" borderId="0" xfId="0" applyFont="1" applyFill="1"/>
    <xf numFmtId="1" fontId="0" fillId="0" borderId="0" xfId="0" applyNumberFormat="1"/>
    <xf numFmtId="0" fontId="7" fillId="3" borderId="0" xfId="0" applyFont="1" applyFill="1"/>
    <xf numFmtId="168" fontId="1" fillId="2" borderId="0" xfId="0" applyNumberFormat="1" applyFont="1" applyFill="1"/>
    <xf numFmtId="168" fontId="0" fillId="0" borderId="0" xfId="0" applyNumberFormat="1"/>
    <xf numFmtId="0" fontId="0" fillId="0" borderId="0" xfId="0" pivotButton="1"/>
    <xf numFmtId="0" fontId="8" fillId="0" borderId="0" xfId="0" applyFont="1"/>
    <xf numFmtId="0" fontId="9" fillId="0" borderId="0" xfId="0" applyFont="1"/>
    <xf numFmtId="0" fontId="0" fillId="0" borderId="1" xfId="0" applyBorder="1"/>
    <xf numFmtId="0" fontId="0" fillId="4" borderId="0" xfId="0" applyFill="1"/>
    <xf numFmtId="167" fontId="0" fillId="0" borderId="0" xfId="0" applyNumberFormat="1" applyAlignment="1">
      <alignment horizontal="left"/>
    </xf>
    <xf numFmtId="0" fontId="3" fillId="2" borderId="0" xfId="0" applyFont="1" applyFill="1" applyAlignment="1">
      <alignment wrapText="1"/>
    </xf>
    <xf numFmtId="0" fontId="3" fillId="2" borderId="0" xfId="0" applyFont="1" applyFill="1"/>
    <xf numFmtId="165" fontId="3" fillId="2" borderId="0" xfId="0" applyNumberFormat="1" applyFont="1" applyFill="1"/>
    <xf numFmtId="0" fontId="0" fillId="0" borderId="2" xfId="0" applyBorder="1"/>
    <xf numFmtId="0" fontId="0" fillId="0" borderId="2" xfId="0" applyBorder="1" applyAlignment="1">
      <alignment wrapText="1"/>
    </xf>
    <xf numFmtId="165" fontId="0" fillId="0" borderId="2" xfId="0" applyNumberFormat="1" applyBorder="1"/>
    <xf numFmtId="0" fontId="0" fillId="5" borderId="2" xfId="0" applyFill="1" applyBorder="1"/>
    <xf numFmtId="3" fontId="0" fillId="5" borderId="2" xfId="0" applyNumberFormat="1" applyFill="1" applyBorder="1"/>
    <xf numFmtId="3" fontId="0" fillId="0" borderId="2" xfId="0" applyNumberFormat="1" applyBorder="1"/>
    <xf numFmtId="0" fontId="3" fillId="6" borderId="0" xfId="0" applyFont="1" applyFill="1"/>
    <xf numFmtId="1" fontId="0" fillId="0" borderId="0" xfId="0" applyNumberFormat="1" applyAlignment="1">
      <alignment horizontal="right"/>
    </xf>
    <xf numFmtId="0" fontId="1" fillId="3" borderId="0" xfId="0" applyFont="1" applyFill="1" applyAlignment="1">
      <alignment horizontal="left"/>
    </xf>
    <xf numFmtId="0" fontId="1" fillId="0" borderId="0" xfId="0" applyFont="1" applyAlignment="1">
      <alignment wrapText="1"/>
    </xf>
    <xf numFmtId="0" fontId="10" fillId="0" borderId="0" xfId="0" applyFont="1"/>
    <xf numFmtId="0" fontId="11" fillId="0" borderId="0" xfId="0" applyFont="1"/>
    <xf numFmtId="0" fontId="12" fillId="0" borderId="0" xfId="0" applyFont="1"/>
    <xf numFmtId="0" fontId="0" fillId="7" borderId="0" xfId="0" applyFill="1"/>
    <xf numFmtId="0" fontId="1" fillId="0" borderId="1" xfId="0" applyFont="1" applyBorder="1"/>
    <xf numFmtId="0" fontId="12" fillId="0" borderId="0" xfId="0" applyFont="1" applyAlignment="1">
      <alignment vertical="center"/>
    </xf>
    <xf numFmtId="0" fontId="12" fillId="0" borderId="0" xfId="0" applyFont="1" applyAlignment="1">
      <alignment horizontal="left"/>
    </xf>
    <xf numFmtId="0" fontId="12" fillId="0" borderId="0" xfId="0" applyFont="1" applyAlignment="1">
      <alignment horizontal="center"/>
    </xf>
    <xf numFmtId="0" fontId="12" fillId="0" borderId="0" xfId="0" applyFont="1" applyAlignment="1">
      <alignment textRotation="45"/>
    </xf>
    <xf numFmtId="0" fontId="12" fillId="0" borderId="0" xfId="0" applyFont="1" applyAlignment="1">
      <alignment horizontal="right"/>
    </xf>
    <xf numFmtId="169" fontId="0" fillId="0" borderId="0" xfId="0" applyNumberFormat="1"/>
    <xf numFmtId="0" fontId="13" fillId="0" borderId="0" xfId="0" applyFont="1"/>
    <xf numFmtId="0" fontId="14" fillId="0" borderId="0" xfId="0" applyFont="1"/>
    <xf numFmtId="0" fontId="15" fillId="0" borderId="0" xfId="0" applyFont="1"/>
    <xf numFmtId="0" fontId="16" fillId="0" borderId="0" xfId="0" applyFont="1"/>
    <xf numFmtId="0" fontId="0" fillId="8" borderId="0" xfId="0" applyFill="1"/>
    <xf numFmtId="0" fontId="0" fillId="0" borderId="0" xfId="0" applyAlignment="1">
      <alignment textRotation="135"/>
    </xf>
    <xf numFmtId="0" fontId="0" fillId="0" borderId="0" xfId="0" applyAlignment="1">
      <alignment textRotation="45"/>
    </xf>
    <xf numFmtId="0" fontId="0" fillId="0" borderId="3" xfId="0" applyBorder="1"/>
    <xf numFmtId="0" fontId="1" fillId="0" borderId="0" xfId="0" applyFont="1" applyAlignment="1">
      <alignment horizontal="center"/>
    </xf>
    <xf numFmtId="0" fontId="1" fillId="4" borderId="0" xfId="0" applyFont="1" applyFill="1" applyAlignment="1">
      <alignment horizontal="center"/>
    </xf>
    <xf numFmtId="0" fontId="0" fillId="0" borderId="0" xfId="0" applyAlignment="1">
      <alignment horizontal="center"/>
    </xf>
    <xf numFmtId="0" fontId="0" fillId="0" borderId="0" xfId="0" applyNumberFormat="1"/>
    <xf numFmtId="0" fontId="0" fillId="0" borderId="0" xfId="0" applyAlignment="1">
      <alignment horizontal="left" indent="1"/>
    </xf>
    <xf numFmtId="170" fontId="0" fillId="0" borderId="0" xfId="0" applyNumberFormat="1"/>
  </cellXfs>
  <cellStyles count="2">
    <cellStyle name="Hyperlink" xfId="1" builtinId="8"/>
    <cellStyle name="Normal" xfId="0" builtinId="0"/>
  </cellStyles>
  <dxfs count="22">
    <dxf>
      <numFmt numFmtId="170" formatCode="_ [$₹-4009]\ * #,##0.00_ ;_ [$₹-4009]\ * \-#,##0.00_ ;_ [$₹-4009]\ * &quot;-&quot;??_ ;_ @_ "/>
    </dxf>
    <dxf>
      <numFmt numFmtId="170" formatCode="_ [$₹-4009]\ * #,##0.00_ ;_ [$₹-4009]\ * \-#,##0.00_ ;_ [$₹-4009]\ * &quot;-&quot;??_ ;_ @_ "/>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theme="1"/>
        <name val="Calibri"/>
        <family val="2"/>
        <scheme val="minor"/>
      </font>
      <numFmt numFmtId="3" formatCode="#,##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1" formatCode="0"/>
    </dxf>
    <dxf>
      <font>
        <b/>
        <i val="0"/>
        <strike val="0"/>
        <condense val="0"/>
        <extend val="0"/>
        <outline val="0"/>
        <shadow val="0"/>
        <u val="none"/>
        <vertAlign val="baseline"/>
        <sz val="12"/>
        <color theme="1"/>
        <name val="Calibri"/>
        <family val="2"/>
        <scheme val="minor"/>
      </font>
      <fill>
        <patternFill patternType="solid">
          <fgColor indexed="64"/>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microsoft.com/office/2007/relationships/slicerCache" Target="slicerCaches/slicerCache1.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'10_Charts'!$B$1</c:f>
              <c:strCache>
                <c:ptCount val="1"/>
                <c:pt idx="0">
                  <c:v>Jan</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E9A-194B-91DC-6B772587B8E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7E9A-194B-91DC-6B772587B8E0}"/>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7E9A-194B-91DC-6B772587B8E0}"/>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7E9A-194B-91DC-6B772587B8E0}"/>
              </c:ext>
            </c:extLst>
          </c:dPt>
          <c:cat>
            <c:strRef>
              <c:f>'10_Charts'!$A$2:$A$5</c:f>
              <c:strCache>
                <c:ptCount val="4"/>
                <c:pt idx="0">
                  <c:v>Rent</c:v>
                </c:pt>
                <c:pt idx="1">
                  <c:v>Groceries</c:v>
                </c:pt>
                <c:pt idx="2">
                  <c:v>Dining Out</c:v>
                </c:pt>
                <c:pt idx="3">
                  <c:v>Transport</c:v>
                </c:pt>
              </c:strCache>
            </c:strRef>
          </c:cat>
          <c:val>
            <c:numRef>
              <c:f>'10_Charts'!$B$2:$B$5</c:f>
              <c:numCache>
                <c:formatCode>_("₹"* #,##0_);_("₹"* \(#,##0\);_("₹"* "-"??_);_(@_)</c:formatCode>
                <c:ptCount val="4"/>
                <c:pt idx="0">
                  <c:v>20000</c:v>
                </c:pt>
                <c:pt idx="1">
                  <c:v>3000</c:v>
                </c:pt>
                <c:pt idx="2">
                  <c:v>2000</c:v>
                </c:pt>
                <c:pt idx="3">
                  <c:v>4000</c:v>
                </c:pt>
              </c:numCache>
            </c:numRef>
          </c:val>
          <c:extLst>
            <c:ext xmlns:c16="http://schemas.microsoft.com/office/drawing/2014/chart" uri="{C3380CC4-5D6E-409C-BE32-E72D297353CC}">
              <c16:uniqueId val="{00000000-2234-C741-9AC4-202A7E2AB3A3}"/>
            </c:ext>
          </c:extLst>
        </c:ser>
        <c:ser>
          <c:idx val="1"/>
          <c:order val="1"/>
          <c:tx>
            <c:strRef>
              <c:f>'10_Charts'!$C$1</c:f>
              <c:strCache>
                <c:ptCount val="1"/>
                <c:pt idx="0">
                  <c:v>Feb</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B-7E9A-194B-91DC-6B772587B8E0}"/>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D-7E9A-194B-91DC-6B772587B8E0}"/>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F-7E9A-194B-91DC-6B772587B8E0}"/>
              </c:ext>
            </c:extLst>
          </c:dPt>
          <c:dPt>
            <c:idx val="3"/>
            <c:invertIfNegative val="0"/>
            <c:bubble3D val="0"/>
            <c:spPr>
              <a:solidFill>
                <a:schemeClr val="accent2"/>
              </a:solidFill>
              <a:ln>
                <a:noFill/>
              </a:ln>
              <a:effectLst/>
            </c:spPr>
            <c:extLst>
              <c:ext xmlns:c16="http://schemas.microsoft.com/office/drawing/2014/chart" uri="{C3380CC4-5D6E-409C-BE32-E72D297353CC}">
                <c16:uniqueId val="{00000011-7E9A-194B-91DC-6B772587B8E0}"/>
              </c:ext>
            </c:extLst>
          </c:dPt>
          <c:cat>
            <c:strRef>
              <c:f>'10_Charts'!$A$2:$A$5</c:f>
              <c:strCache>
                <c:ptCount val="4"/>
                <c:pt idx="0">
                  <c:v>Rent</c:v>
                </c:pt>
                <c:pt idx="1">
                  <c:v>Groceries</c:v>
                </c:pt>
                <c:pt idx="2">
                  <c:v>Dining Out</c:v>
                </c:pt>
                <c:pt idx="3">
                  <c:v>Transport</c:v>
                </c:pt>
              </c:strCache>
            </c:strRef>
          </c:cat>
          <c:val>
            <c:numRef>
              <c:f>'10_Charts'!$C$2:$C$5</c:f>
              <c:numCache>
                <c:formatCode>_("₹"* #,##0_);_("₹"* \(#,##0\);_("₹"* "-"??_);_(@_)</c:formatCode>
                <c:ptCount val="4"/>
                <c:pt idx="0">
                  <c:v>20000</c:v>
                </c:pt>
                <c:pt idx="1">
                  <c:v>3500</c:v>
                </c:pt>
                <c:pt idx="2">
                  <c:v>3000</c:v>
                </c:pt>
                <c:pt idx="3">
                  <c:v>4000</c:v>
                </c:pt>
              </c:numCache>
            </c:numRef>
          </c:val>
          <c:extLst>
            <c:ext xmlns:c16="http://schemas.microsoft.com/office/drawing/2014/chart" uri="{C3380CC4-5D6E-409C-BE32-E72D297353CC}">
              <c16:uniqueId val="{00000003-2234-C741-9AC4-202A7E2AB3A3}"/>
            </c:ext>
          </c:extLst>
        </c:ser>
        <c:ser>
          <c:idx val="2"/>
          <c:order val="2"/>
          <c:tx>
            <c:strRef>
              <c:f>'10_Charts'!$D$1</c:f>
              <c:strCache>
                <c:ptCount val="1"/>
                <c:pt idx="0">
                  <c:v>March</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15-7E9A-194B-91DC-6B772587B8E0}"/>
              </c:ext>
            </c:extLst>
          </c:dPt>
          <c:dPt>
            <c:idx val="1"/>
            <c:invertIfNegative val="0"/>
            <c:bubble3D val="0"/>
            <c:spPr>
              <a:solidFill>
                <a:schemeClr val="accent3"/>
              </a:solidFill>
              <a:ln>
                <a:noFill/>
              </a:ln>
              <a:effectLst/>
            </c:spPr>
            <c:extLst>
              <c:ext xmlns:c16="http://schemas.microsoft.com/office/drawing/2014/chart" uri="{C3380CC4-5D6E-409C-BE32-E72D297353CC}">
                <c16:uniqueId val="{00000017-7E9A-194B-91DC-6B772587B8E0}"/>
              </c:ext>
            </c:extLst>
          </c:dPt>
          <c:dPt>
            <c:idx val="2"/>
            <c:invertIfNegative val="0"/>
            <c:bubble3D val="0"/>
            <c:spPr>
              <a:solidFill>
                <a:schemeClr val="accent3"/>
              </a:solidFill>
              <a:ln>
                <a:noFill/>
              </a:ln>
              <a:effectLst/>
            </c:spPr>
            <c:extLst>
              <c:ext xmlns:c16="http://schemas.microsoft.com/office/drawing/2014/chart" uri="{C3380CC4-5D6E-409C-BE32-E72D297353CC}">
                <c16:uniqueId val="{00000019-7E9A-194B-91DC-6B772587B8E0}"/>
              </c:ext>
            </c:extLst>
          </c:dPt>
          <c:dPt>
            <c:idx val="3"/>
            <c:invertIfNegative val="0"/>
            <c:bubble3D val="0"/>
            <c:spPr>
              <a:solidFill>
                <a:schemeClr val="accent3"/>
              </a:solidFill>
              <a:ln>
                <a:noFill/>
              </a:ln>
              <a:effectLst/>
            </c:spPr>
            <c:extLst>
              <c:ext xmlns:c16="http://schemas.microsoft.com/office/drawing/2014/chart" uri="{C3380CC4-5D6E-409C-BE32-E72D297353CC}">
                <c16:uniqueId val="{0000001B-7E9A-194B-91DC-6B772587B8E0}"/>
              </c:ext>
            </c:extLst>
          </c:dPt>
          <c:cat>
            <c:strRef>
              <c:f>'10_Charts'!$A$2:$A$5</c:f>
              <c:strCache>
                <c:ptCount val="4"/>
                <c:pt idx="0">
                  <c:v>Rent</c:v>
                </c:pt>
                <c:pt idx="1">
                  <c:v>Groceries</c:v>
                </c:pt>
                <c:pt idx="2">
                  <c:v>Dining Out</c:v>
                </c:pt>
                <c:pt idx="3">
                  <c:v>Transport</c:v>
                </c:pt>
              </c:strCache>
            </c:strRef>
          </c:cat>
          <c:val>
            <c:numRef>
              <c:f>'10_Charts'!$D$2:$D$5</c:f>
              <c:numCache>
                <c:formatCode>_("₹"* #,##0_);_("₹"* \(#,##0\);_("₹"* "-"??_);_(@_)</c:formatCode>
                <c:ptCount val="4"/>
                <c:pt idx="0">
                  <c:v>20000</c:v>
                </c:pt>
                <c:pt idx="1">
                  <c:v>4000</c:v>
                </c:pt>
                <c:pt idx="2">
                  <c:v>7000</c:v>
                </c:pt>
                <c:pt idx="3">
                  <c:v>4000</c:v>
                </c:pt>
              </c:numCache>
            </c:numRef>
          </c:val>
          <c:extLst>
            <c:ext xmlns:c16="http://schemas.microsoft.com/office/drawing/2014/chart" uri="{C3380CC4-5D6E-409C-BE32-E72D297353CC}">
              <c16:uniqueId val="{00000004-2234-C741-9AC4-202A7E2AB3A3}"/>
            </c:ext>
          </c:extLst>
        </c:ser>
        <c:dLbls>
          <c:showLegendKey val="0"/>
          <c:showVal val="0"/>
          <c:showCatName val="0"/>
          <c:showSerName val="0"/>
          <c:showPercent val="0"/>
          <c:showBubbleSize val="0"/>
        </c:dLbls>
        <c:gapWidth val="100"/>
        <c:axId val="836485344"/>
        <c:axId val="836224800"/>
      </c:barChart>
      <c:catAx>
        <c:axId val="8364853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224800"/>
        <c:crosses val="autoZero"/>
        <c:auto val="1"/>
        <c:lblAlgn val="ctr"/>
        <c:lblOffset val="100"/>
        <c:noMultiLvlLbl val="0"/>
      </c:catAx>
      <c:valAx>
        <c:axId val="83622480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48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391666666666666"/>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'10_Charts'!$B$1</c:f>
              <c:strCache>
                <c:ptCount val="1"/>
                <c:pt idx="0">
                  <c:v>Jan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7DF-45D9-8AD2-D60906BA30A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7DF-45D9-8AD2-D60906BA30A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7DF-45D9-8AD2-D60906BA30A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17DF-45D9-8AD2-D60906BA30A3}"/>
              </c:ext>
            </c:extLst>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'10_Charts'!$B$2:$B$6</c15:sqref>
                  </c15:fullRef>
                </c:ext>
              </c:extLst>
              <c:f>('10_Charts'!$B$2:$B$3,'10_Charts'!$B$5:$B$6)</c:f>
              <c:numCache>
                <c:formatCode>_("₹"* #,##0_);_("₹"* \(#,##0\);_("₹"* "-"??_);_(@_)</c:formatCode>
                <c:ptCount val="4"/>
                <c:pt idx="0">
                  <c:v>20000</c:v>
                </c:pt>
                <c:pt idx="1">
                  <c:v>3000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49F2-456C-807C-BC6D7DFB604C}"/>
            </c:ext>
          </c:extLst>
        </c:ser>
        <c:ser>
          <c:idx val="1"/>
          <c:order val="1"/>
          <c:tx>
            <c:strRef>
              <c:f>'10_Charts'!$C$1</c:f>
              <c:strCache>
                <c:ptCount val="1"/>
                <c:pt idx="0">
                  <c:v>Feb</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17DF-45D9-8AD2-D60906BA30A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17DF-45D9-8AD2-D60906BA30A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17DF-45D9-8AD2-D60906BA30A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17DF-45D9-8AD2-D60906BA30A3}"/>
              </c:ext>
            </c:extLst>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'10_Charts'!$C$2:$C$6</c15:sqref>
                  </c15:fullRef>
                </c:ext>
              </c:extLst>
              <c:f>('10_Charts'!$C$2:$C$3,'10_Charts'!$C$5:$C$6)</c:f>
              <c:numCache>
                <c:formatCode>_("₹"* #,##0_);_("₹"* \(#,##0\);_("₹"* "-"??_);_(@_)</c:formatCode>
                <c:ptCount val="4"/>
                <c:pt idx="0">
                  <c:v>20000</c:v>
                </c:pt>
                <c:pt idx="1">
                  <c:v>3500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1-49F2-456C-807C-BC6D7DFB604C}"/>
            </c:ext>
          </c:extLst>
        </c:ser>
        <c:ser>
          <c:idx val="2"/>
          <c:order val="2"/>
          <c:tx>
            <c:strRef>
              <c:f>'10_Charts'!$D$1</c:f>
              <c:strCache>
                <c:ptCount val="1"/>
                <c:pt idx="0">
                  <c:v>March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17DF-45D9-8AD2-D60906BA30A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17DF-45D9-8AD2-D60906BA30A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17DF-45D9-8AD2-D60906BA30A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17DF-45D9-8AD2-D60906BA30A3}"/>
              </c:ext>
            </c:extLst>
          </c:dPt>
          <c:cat>
            <c:strRef>
              <c:extLst>
                <c:ext xmlns:c15="http://schemas.microsoft.com/office/drawing/2012/chart" uri="{02D57815-91ED-43cb-92C2-25804820EDAC}">
                  <c15:fullRef>
                    <c15:sqref>'10_Charts'!$A$2:$A$6</c15:sqref>
                  </c15:fullRef>
                </c:ext>
              </c:extLst>
              <c:f>('10_Charts'!$A$2:$A$3,'10_Charts'!$A$5:$A$6)</c:f>
              <c:strCache>
                <c:ptCount val="4"/>
                <c:pt idx="0">
                  <c:v>Rent</c:v>
                </c:pt>
                <c:pt idx="1">
                  <c:v>Groceries</c:v>
                </c:pt>
                <c:pt idx="2">
                  <c:v>Transport</c:v>
                </c:pt>
                <c:pt idx="3">
                  <c:v>Investments</c:v>
                </c:pt>
              </c:strCache>
            </c:strRef>
          </c:cat>
          <c:val>
            <c:numRef>
              <c:extLst>
                <c:ext xmlns:c15="http://schemas.microsoft.com/office/drawing/2012/chart" uri="{02D57815-91ED-43cb-92C2-25804820EDAC}">
                  <c15:fullRef>
                    <c15:sqref>'10_Charts'!$D$2:$D$6</c15:sqref>
                  </c15:fullRef>
                </c:ext>
              </c:extLst>
              <c:f>('10_Charts'!$D$2:$D$3,'10_Charts'!$D$5:$D$6)</c:f>
              <c:numCache>
                <c:formatCode>_("₹"* #,##0_);_("₹"* \(#,##0\);_("₹"* "-"??_);_(@_)</c:formatCode>
                <c:ptCount val="4"/>
                <c:pt idx="0">
                  <c:v>20000</c:v>
                </c:pt>
                <c:pt idx="1">
                  <c:v>4000</c:v>
                </c:pt>
                <c:pt idx="2">
                  <c:v>4000</c:v>
                </c:pt>
                <c:pt idx="3">
                  <c:v>15000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2-49F2-456C-807C-BC6D7DFB604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'10_Charts'!$B$1</c:f>
              <c:strCache>
                <c:ptCount val="1"/>
                <c:pt idx="0">
                  <c:v>Jan</c:v>
                </c:pt>
              </c:strCache>
            </c:strRef>
          </c:tx>
          <c:spPr>
            <a:solidFill>
              <a:schemeClr val="accent1"/>
            </a:solidFill>
            <a:ln>
              <a:noFill/>
            </a:ln>
            <a:effectLst/>
            <a:sp3d/>
          </c:spPr>
          <c:invertIfNegative val="0"/>
          <c:cat>
            <c:strRef>
              <c:f>'10_Charts'!$A$2:$A$6</c:f>
              <c:strCache>
                <c:ptCount val="5"/>
                <c:pt idx="0">
                  <c:v>Rent</c:v>
                </c:pt>
                <c:pt idx="1">
                  <c:v>Groceries</c:v>
                </c:pt>
                <c:pt idx="2">
                  <c:v>Dining Out</c:v>
                </c:pt>
                <c:pt idx="3">
                  <c:v>Transport</c:v>
                </c:pt>
                <c:pt idx="4">
                  <c:v>Investments</c:v>
                </c:pt>
              </c:strCache>
            </c:strRef>
          </c:cat>
          <c:val>
            <c:numRef>
              <c:f>'10_Charts'!$B$2:$B$6</c:f>
              <c:numCache>
                <c:formatCode>_("₹"* #,##0_);_("₹"* \(#,##0\);_("₹"* "-"??_);_(@_)</c:formatCode>
                <c:ptCount val="5"/>
                <c:pt idx="0">
                  <c:v>20000</c:v>
                </c:pt>
                <c:pt idx="1">
                  <c:v>3000</c:v>
                </c:pt>
                <c:pt idx="2">
                  <c:v>2000</c:v>
                </c:pt>
                <c:pt idx="3">
                  <c:v>4000</c:v>
                </c:pt>
                <c:pt idx="4">
                  <c:v>15000</c:v>
                </c:pt>
              </c:numCache>
            </c:numRef>
          </c:val>
          <c:extLst>
            <c:ext xmlns:c16="http://schemas.microsoft.com/office/drawing/2014/chart" uri="{C3380CC4-5D6E-409C-BE32-E72D297353CC}">
              <c16:uniqueId val="{00000000-C57B-4DB2-8834-DEAF99A9CF23}"/>
            </c:ext>
          </c:extLst>
        </c:ser>
        <c:ser>
          <c:idx val="1"/>
          <c:order val="1"/>
          <c:tx>
            <c:strRef>
              <c:f>'10_Charts'!$C$1</c:f>
              <c:strCache>
                <c:ptCount val="1"/>
                <c:pt idx="0">
                  <c:v>Feb</c:v>
                </c:pt>
              </c:strCache>
            </c:strRef>
          </c:tx>
          <c:spPr>
            <a:solidFill>
              <a:schemeClr val="accent2"/>
            </a:solidFill>
            <a:ln>
              <a:noFill/>
            </a:ln>
            <a:effectLst/>
            <a:sp3d/>
          </c:spPr>
          <c:invertIfNegative val="0"/>
          <c:cat>
            <c:strRef>
              <c:f>'10_Charts'!$A$2:$A$6</c:f>
              <c:strCache>
                <c:ptCount val="5"/>
                <c:pt idx="0">
                  <c:v>Rent</c:v>
                </c:pt>
                <c:pt idx="1">
                  <c:v>Groceries</c:v>
                </c:pt>
                <c:pt idx="2">
                  <c:v>Dining Out</c:v>
                </c:pt>
                <c:pt idx="3">
                  <c:v>Transport</c:v>
                </c:pt>
                <c:pt idx="4">
                  <c:v>Investments</c:v>
                </c:pt>
              </c:strCache>
            </c:strRef>
          </c:cat>
          <c:val>
            <c:numRef>
              <c:f>'10_Charts'!$C$2:$C$6</c:f>
              <c:numCache>
                <c:formatCode>_("₹"* #,##0_);_("₹"* \(#,##0\);_("₹"* "-"??_);_(@_)</c:formatCode>
                <c:ptCount val="5"/>
                <c:pt idx="0">
                  <c:v>20000</c:v>
                </c:pt>
                <c:pt idx="1">
                  <c:v>3500</c:v>
                </c:pt>
                <c:pt idx="2">
                  <c:v>3000</c:v>
                </c:pt>
                <c:pt idx="3">
                  <c:v>4000</c:v>
                </c:pt>
                <c:pt idx="4">
                  <c:v>15000</c:v>
                </c:pt>
              </c:numCache>
            </c:numRef>
          </c:val>
          <c:extLst>
            <c:ext xmlns:c16="http://schemas.microsoft.com/office/drawing/2014/chart" uri="{C3380CC4-5D6E-409C-BE32-E72D297353CC}">
              <c16:uniqueId val="{00000001-C57B-4DB2-8834-DEAF99A9CF23}"/>
            </c:ext>
          </c:extLst>
        </c:ser>
        <c:ser>
          <c:idx val="2"/>
          <c:order val="2"/>
          <c:tx>
            <c:strRef>
              <c:f>'10_Charts'!$D$1</c:f>
              <c:strCache>
                <c:ptCount val="1"/>
                <c:pt idx="0">
                  <c:v>March</c:v>
                </c:pt>
              </c:strCache>
            </c:strRef>
          </c:tx>
          <c:spPr>
            <a:solidFill>
              <a:schemeClr val="accent3"/>
            </a:solidFill>
            <a:ln>
              <a:noFill/>
            </a:ln>
            <a:effectLst/>
            <a:sp3d/>
          </c:spPr>
          <c:invertIfNegative val="0"/>
          <c:cat>
            <c:strRef>
              <c:f>'10_Charts'!$A$2:$A$6</c:f>
              <c:strCache>
                <c:ptCount val="5"/>
                <c:pt idx="0">
                  <c:v>Rent</c:v>
                </c:pt>
                <c:pt idx="1">
                  <c:v>Groceries</c:v>
                </c:pt>
                <c:pt idx="2">
                  <c:v>Dining Out</c:v>
                </c:pt>
                <c:pt idx="3">
                  <c:v>Transport</c:v>
                </c:pt>
                <c:pt idx="4">
                  <c:v>Investments</c:v>
                </c:pt>
              </c:strCache>
            </c:strRef>
          </c:cat>
          <c:val>
            <c:numRef>
              <c:f>'10_Charts'!$D$2:$D$6</c:f>
              <c:numCache>
                <c:formatCode>_("₹"* #,##0_);_("₹"* \(#,##0\);_("₹"* "-"??_);_(@_)</c:formatCode>
                <c:ptCount val="5"/>
                <c:pt idx="0">
                  <c:v>20000</c:v>
                </c:pt>
                <c:pt idx="1">
                  <c:v>4000</c:v>
                </c:pt>
                <c:pt idx="2">
                  <c:v>7000</c:v>
                </c:pt>
                <c:pt idx="3">
                  <c:v>4000</c:v>
                </c:pt>
                <c:pt idx="4">
                  <c:v>15000</c:v>
                </c:pt>
              </c:numCache>
            </c:numRef>
          </c:val>
          <c:extLst>
            <c:ext xmlns:c16="http://schemas.microsoft.com/office/drawing/2014/chart" uri="{C3380CC4-5D6E-409C-BE32-E72D297353CC}">
              <c16:uniqueId val="{00000002-C57B-4DB2-8834-DEAF99A9CF23}"/>
            </c:ext>
          </c:extLst>
        </c:ser>
        <c:dLbls>
          <c:showLegendKey val="0"/>
          <c:showVal val="0"/>
          <c:showCatName val="0"/>
          <c:showSerName val="0"/>
          <c:showPercent val="0"/>
          <c:showBubbleSize val="0"/>
        </c:dLbls>
        <c:gapWidth val="150"/>
        <c:shape val="box"/>
        <c:axId val="1481559711"/>
        <c:axId val="1478548975"/>
        <c:axId val="0"/>
      </c:bar3DChart>
      <c:catAx>
        <c:axId val="1481559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8548975"/>
        <c:crosses val="autoZero"/>
        <c:auto val="1"/>
        <c:lblAlgn val="ctr"/>
        <c:lblOffset val="100"/>
        <c:noMultiLvlLbl val="0"/>
      </c:catAx>
      <c:valAx>
        <c:axId val="14785489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59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7206041119860017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'10_Charts'!$B$1</c:f>
              <c:strCache>
                <c:ptCount val="1"/>
                <c:pt idx="0">
                  <c:v>Jan</c:v>
                </c:pt>
              </c:strCache>
            </c:strRef>
          </c:tx>
          <c:spPr>
            <a:solidFill>
              <a:schemeClr val="accent1"/>
            </a:solidFill>
            <a:ln>
              <a:noFill/>
            </a:ln>
            <a:effectLst/>
            <a:sp3d/>
          </c:spPr>
          <c:cat>
            <c:strRef>
              <c:f>'10_Charts'!$A$2:$A$6</c:f>
              <c:strCache>
                <c:ptCount val="5"/>
                <c:pt idx="0">
                  <c:v>Rent</c:v>
                </c:pt>
                <c:pt idx="1">
                  <c:v>Groceries</c:v>
                </c:pt>
                <c:pt idx="2">
                  <c:v>Dining Out</c:v>
                </c:pt>
                <c:pt idx="3">
                  <c:v>Transport</c:v>
                </c:pt>
                <c:pt idx="4">
                  <c:v>Investments</c:v>
                </c:pt>
              </c:strCache>
            </c:strRef>
          </c:cat>
          <c:val>
            <c:numRef>
              <c:f>'10_Charts'!$B$2:$B$6</c:f>
              <c:numCache>
                <c:formatCode>_("₹"* #,##0_);_("₹"* \(#,##0\);_("₹"* "-"??_);_(@_)</c:formatCode>
                <c:ptCount val="5"/>
                <c:pt idx="0">
                  <c:v>20000</c:v>
                </c:pt>
                <c:pt idx="1">
                  <c:v>3000</c:v>
                </c:pt>
                <c:pt idx="2">
                  <c:v>2000</c:v>
                </c:pt>
                <c:pt idx="3">
                  <c:v>4000</c:v>
                </c:pt>
                <c:pt idx="4">
                  <c:v>15000</c:v>
                </c:pt>
              </c:numCache>
            </c:numRef>
          </c:val>
          <c:smooth val="0"/>
          <c:extLst>
            <c:ext xmlns:c16="http://schemas.microsoft.com/office/drawing/2014/chart" uri="{C3380CC4-5D6E-409C-BE32-E72D297353CC}">
              <c16:uniqueId val="{00000000-D33D-4BC4-BFB7-E020F5996D44}"/>
            </c:ext>
          </c:extLst>
        </c:ser>
        <c:ser>
          <c:idx val="1"/>
          <c:order val="1"/>
          <c:tx>
            <c:strRef>
              <c:f>'10_Charts'!$C$1</c:f>
              <c:strCache>
                <c:ptCount val="1"/>
                <c:pt idx="0">
                  <c:v>Feb</c:v>
                </c:pt>
              </c:strCache>
            </c:strRef>
          </c:tx>
          <c:spPr>
            <a:solidFill>
              <a:schemeClr val="accent2"/>
            </a:solidFill>
            <a:ln>
              <a:noFill/>
            </a:ln>
            <a:effectLst/>
            <a:sp3d/>
          </c:spPr>
          <c:cat>
            <c:strRef>
              <c:f>'10_Charts'!$A$2:$A$6</c:f>
              <c:strCache>
                <c:ptCount val="5"/>
                <c:pt idx="0">
                  <c:v>Rent</c:v>
                </c:pt>
                <c:pt idx="1">
                  <c:v>Groceries</c:v>
                </c:pt>
                <c:pt idx="2">
                  <c:v>Dining Out</c:v>
                </c:pt>
                <c:pt idx="3">
                  <c:v>Transport</c:v>
                </c:pt>
                <c:pt idx="4">
                  <c:v>Investments</c:v>
                </c:pt>
              </c:strCache>
            </c:strRef>
          </c:cat>
          <c:val>
            <c:numRef>
              <c:f>'10_Charts'!$C$2:$C$6</c:f>
              <c:numCache>
                <c:formatCode>_("₹"* #,##0_);_("₹"* \(#,##0\);_("₹"* "-"??_);_(@_)</c:formatCode>
                <c:ptCount val="5"/>
                <c:pt idx="0">
                  <c:v>20000</c:v>
                </c:pt>
                <c:pt idx="1">
                  <c:v>3500</c:v>
                </c:pt>
                <c:pt idx="2">
                  <c:v>3000</c:v>
                </c:pt>
                <c:pt idx="3">
                  <c:v>4000</c:v>
                </c:pt>
                <c:pt idx="4">
                  <c:v>15000</c:v>
                </c:pt>
              </c:numCache>
            </c:numRef>
          </c:val>
          <c:smooth val="0"/>
          <c:extLst>
            <c:ext xmlns:c16="http://schemas.microsoft.com/office/drawing/2014/chart" uri="{C3380CC4-5D6E-409C-BE32-E72D297353CC}">
              <c16:uniqueId val="{00000001-D33D-4BC4-BFB7-E020F5996D44}"/>
            </c:ext>
          </c:extLst>
        </c:ser>
        <c:ser>
          <c:idx val="2"/>
          <c:order val="2"/>
          <c:tx>
            <c:strRef>
              <c:f>'10_Charts'!$D$1</c:f>
              <c:strCache>
                <c:ptCount val="1"/>
                <c:pt idx="0">
                  <c:v>March</c:v>
                </c:pt>
              </c:strCache>
            </c:strRef>
          </c:tx>
          <c:spPr>
            <a:solidFill>
              <a:schemeClr val="accent3"/>
            </a:solidFill>
            <a:ln>
              <a:noFill/>
            </a:ln>
            <a:effectLst/>
            <a:sp3d/>
          </c:spPr>
          <c:cat>
            <c:strRef>
              <c:f>'10_Charts'!$A$2:$A$6</c:f>
              <c:strCache>
                <c:ptCount val="5"/>
                <c:pt idx="0">
                  <c:v>Rent</c:v>
                </c:pt>
                <c:pt idx="1">
                  <c:v>Groceries</c:v>
                </c:pt>
                <c:pt idx="2">
                  <c:v>Dining Out</c:v>
                </c:pt>
                <c:pt idx="3">
                  <c:v>Transport</c:v>
                </c:pt>
                <c:pt idx="4">
                  <c:v>Investments</c:v>
                </c:pt>
              </c:strCache>
            </c:strRef>
          </c:cat>
          <c:val>
            <c:numRef>
              <c:f>'10_Charts'!$D$2:$D$6</c:f>
              <c:numCache>
                <c:formatCode>_("₹"* #,##0_);_("₹"* \(#,##0\);_("₹"* "-"??_);_(@_)</c:formatCode>
                <c:ptCount val="5"/>
                <c:pt idx="0">
                  <c:v>20000</c:v>
                </c:pt>
                <c:pt idx="1">
                  <c:v>4000</c:v>
                </c:pt>
                <c:pt idx="2">
                  <c:v>7000</c:v>
                </c:pt>
                <c:pt idx="3">
                  <c:v>4000</c:v>
                </c:pt>
                <c:pt idx="4">
                  <c:v>15000</c:v>
                </c:pt>
              </c:numCache>
            </c:numRef>
          </c:val>
          <c:smooth val="0"/>
          <c:extLst>
            <c:ext xmlns:c16="http://schemas.microsoft.com/office/drawing/2014/chart" uri="{C3380CC4-5D6E-409C-BE32-E72D297353CC}">
              <c16:uniqueId val="{00000002-D33D-4BC4-BFB7-E020F5996D44}"/>
            </c:ext>
          </c:extLst>
        </c:ser>
        <c:dLbls>
          <c:showLegendKey val="0"/>
          <c:showVal val="0"/>
          <c:showCatName val="0"/>
          <c:showSerName val="0"/>
          <c:showPercent val="0"/>
          <c:showBubbleSize val="0"/>
        </c:dLbls>
        <c:axId val="1368033391"/>
        <c:axId val="1625150559"/>
        <c:axId val="1467192431"/>
      </c:line3DChart>
      <c:catAx>
        <c:axId val="1368033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50559"/>
        <c:crosses val="autoZero"/>
        <c:auto val="1"/>
        <c:lblAlgn val="ctr"/>
        <c:lblOffset val="100"/>
        <c:noMultiLvlLbl val="0"/>
      </c:catAx>
      <c:valAx>
        <c:axId val="16251505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033391"/>
        <c:crosses val="autoZero"/>
        <c:crossBetween val="between"/>
      </c:valAx>
      <c:serAx>
        <c:axId val="1467192431"/>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50559"/>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174065</xdr:colOff>
      <xdr:row>10</xdr:row>
      <xdr:rowOff>132976</xdr:rowOff>
    </xdr:from>
    <xdr:ext cx="65" cy="172227"/>
    <xdr:sp macro="" textlink="">
      <xdr:nvSpPr>
        <xdr:cNvPr id="2" name="TextBox 1">
          <a:extLst>
            <a:ext uri="{FF2B5EF4-FFF2-40B4-BE49-F238E27FC236}">
              <a16:creationId xmlns:a16="http://schemas.microsoft.com/office/drawing/2014/main" id="{DC36EE16-EE33-5083-BA24-F8352039A1E7}"/>
            </a:ext>
          </a:extLst>
        </xdr:cNvPr>
        <xdr:cNvSpPr txBox="1"/>
      </xdr:nvSpPr>
      <xdr:spPr>
        <a:xfrm>
          <a:off x="6479241" y="215003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5</xdr:col>
      <xdr:colOff>1937</xdr:colOff>
      <xdr:row>5</xdr:row>
      <xdr:rowOff>59410</xdr:rowOff>
    </xdr:from>
    <xdr:to>
      <xdr:col>5</xdr:col>
      <xdr:colOff>1830737</xdr:colOff>
      <xdr:row>17</xdr:row>
      <xdr:rowOff>16951</xdr:rowOff>
    </xdr:to>
    <mc:AlternateContent xmlns:mc="http://schemas.openxmlformats.org/markup-compatibility/2006" xmlns:sle15="http://schemas.microsoft.com/office/drawing/2012/slicer">
      <mc:Choice Requires="sle15">
        <xdr:graphicFrame macro="">
          <xdr:nvGraphicFramePr>
            <xdr:cNvPr id="2" name="Author Name">
              <a:extLst>
                <a:ext uri="{FF2B5EF4-FFF2-40B4-BE49-F238E27FC236}">
                  <a16:creationId xmlns:a16="http://schemas.microsoft.com/office/drawing/2014/main" id="{B25CD045-C885-85F9-EF02-6D1C4BBB87CF}"/>
                </a:ext>
              </a:extLst>
            </xdr:cNvPr>
            <xdr:cNvGraphicFramePr/>
          </xdr:nvGraphicFramePr>
          <xdr:xfrm>
            <a:off x="0" y="0"/>
            <a:ext cx="0" cy="0"/>
          </xdr:xfrm>
          <a:graphic>
            <a:graphicData uri="http://schemas.microsoft.com/office/drawing/2010/slicer">
              <sle:slicer xmlns:sle="http://schemas.microsoft.com/office/drawing/2010/slicer" name="Author Name"/>
            </a:graphicData>
          </a:graphic>
        </xdr:graphicFrame>
      </mc:Choice>
      <mc:Fallback xmlns="">
        <xdr:sp macro="" textlink="">
          <xdr:nvSpPr>
            <xdr:cNvPr id="0" name=""/>
            <xdr:cNvSpPr>
              <a:spLocks noTextEdit="1"/>
            </xdr:cNvSpPr>
          </xdr:nvSpPr>
          <xdr:spPr>
            <a:xfrm>
              <a:off x="7609022" y="1234698"/>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264344</xdr:colOff>
      <xdr:row>6</xdr:row>
      <xdr:rowOff>74706</xdr:rowOff>
    </xdr:from>
    <xdr:to>
      <xdr:col>3</xdr:col>
      <xdr:colOff>775792</xdr:colOff>
      <xdr:row>17</xdr:row>
      <xdr:rowOff>164812</xdr:rowOff>
    </xdr:to>
    <xdr:graphicFrame macro="">
      <xdr:nvGraphicFramePr>
        <xdr:cNvPr id="2" name="Chart 1">
          <a:extLst>
            <a:ext uri="{FF2B5EF4-FFF2-40B4-BE49-F238E27FC236}">
              <a16:creationId xmlns:a16="http://schemas.microsoft.com/office/drawing/2014/main" id="{865550C3-586D-0810-3DA9-F7E749ADE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36443</xdr:colOff>
      <xdr:row>0</xdr:row>
      <xdr:rowOff>0</xdr:rowOff>
    </xdr:from>
    <xdr:to>
      <xdr:col>9</xdr:col>
      <xdr:colOff>334617</xdr:colOff>
      <xdr:row>13</xdr:row>
      <xdr:rowOff>159026</xdr:rowOff>
    </xdr:to>
    <xdr:graphicFrame macro="">
      <xdr:nvGraphicFramePr>
        <xdr:cNvPr id="3" name="Chart 2">
          <a:extLst>
            <a:ext uri="{FF2B5EF4-FFF2-40B4-BE49-F238E27FC236}">
              <a16:creationId xmlns:a16="http://schemas.microsoft.com/office/drawing/2014/main" id="{237F097E-001A-00AF-1D4E-233996222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23191</xdr:colOff>
      <xdr:row>13</xdr:row>
      <xdr:rowOff>145774</xdr:rowOff>
    </xdr:from>
    <xdr:to>
      <xdr:col>9</xdr:col>
      <xdr:colOff>321365</xdr:colOff>
      <xdr:row>27</xdr:row>
      <xdr:rowOff>106018</xdr:rowOff>
    </xdr:to>
    <xdr:graphicFrame macro="">
      <xdr:nvGraphicFramePr>
        <xdr:cNvPr id="4" name="Chart 3">
          <a:extLst>
            <a:ext uri="{FF2B5EF4-FFF2-40B4-BE49-F238E27FC236}">
              <a16:creationId xmlns:a16="http://schemas.microsoft.com/office/drawing/2014/main" id="{42371F41-56D6-5ADA-1081-76BEA0701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109330</xdr:colOff>
      <xdr:row>6</xdr:row>
      <xdr:rowOff>59635</xdr:rowOff>
    </xdr:from>
    <xdr:to>
      <xdr:col>14</xdr:col>
      <xdr:colOff>407504</xdr:colOff>
      <xdr:row>20</xdr:row>
      <xdr:rowOff>19879</xdr:rowOff>
    </xdr:to>
    <xdr:graphicFrame macro="">
      <xdr:nvGraphicFramePr>
        <xdr:cNvPr id="5" name="Chart 4">
          <a:extLst>
            <a:ext uri="{FF2B5EF4-FFF2-40B4-BE49-F238E27FC236}">
              <a16:creationId xmlns:a16="http://schemas.microsoft.com/office/drawing/2014/main" id="{616ED2E3-EDF2-1ABF-53A0-EB7765AFD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ractice_WorkBook_TheUrbanFigh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8.972732523151" createdVersion="8" refreshedVersion="8" minRefreshableVersion="3" recordCount="25" xr:uid="{CC6C2CA5-78DD-234B-A54B-8F48B6890F97}">
  <cacheSource type="worksheet">
    <worksheetSource ref="A1:F26" sheet="11_PivotTable" r:id="rId2"/>
  </cacheSource>
  <cacheFields count="6">
    <cacheField name="Startup 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 Vertical" numFmtId="0">
      <sharedItems count="6">
        <s v="Education"/>
        <s v="E-commerce"/>
        <s v="FinTech"/>
        <s v="Health And Wellness"/>
        <s v="Video Gaming"/>
        <s v="Healthcare"/>
      </sharedItems>
    </cacheField>
    <cacheField name="City  Location" numFmtId="0">
      <sharedItems count="8">
        <s v="Bengaluru"/>
        <s v="New Delhi"/>
        <s v="Gurgaon"/>
        <s v="Noida"/>
        <s v="Faridabad"/>
        <s v="Pune"/>
        <s v="Delhi"/>
        <s v="Mumbai"/>
      </sharedItems>
    </cacheField>
    <cacheField name="Investors Name" numFmtId="0">
      <sharedItems count="16">
        <s v="Tiger Global Management"/>
        <s v="Sequoia Capital India"/>
        <s v="Vinod Khatumal"/>
        <s v="Ping An Global Voyager Fund"/>
        <s v="Paytm, NPTK, Sabre Partners and Neoplux"/>
        <s v="Vertex Growth Fund"/>
        <s v="Ruizheng Investment"/>
        <s v="Manipal Education and Medical Group (MEMG)"/>
        <s v="SoftBank Vision Fund"/>
        <s v="Sauce.vc, Rainforest Ventures"/>
        <s v="Prime Venture Partners, LetsVenture, PS1 Venture and GlobalLogic co-founder Rajul Garg"/>
        <s v="DG Daiwa Ventures, DG Incubation"/>
        <s v="FinTech"/>
        <s v="Dream Incubator"/>
        <s v="Amour Infrastructure"/>
        <s v="Ackermans &amp; van Haaren, HealthQuad, Rebright Partners, Toppan Printing"/>
      </sharedItems>
    </cacheField>
    <cacheField name="InvestmentnType" numFmtId="0">
      <sharedItems/>
    </cacheField>
    <cacheField name="Amount in USD" numFmtId="3">
      <sharedItems containsSemiMixedTypes="0" containsString="0" containsNumber="1" containsInteger="1" minValue="10000" maxValue="231000000" count="24">
        <n v="200000000"/>
        <n v="18358860"/>
        <n v="3000000"/>
        <n v="70000000"/>
        <n v="12000000"/>
        <n v="30000000"/>
        <n v="2000000"/>
        <n v="50000000"/>
        <n v="231000000"/>
        <n v="486000"/>
        <n v="1500000"/>
        <n v="17411265"/>
        <n v="1300000"/>
        <n v="220000000"/>
        <n v="15800000"/>
        <n v="19411265"/>
        <n v="1400000"/>
        <n v="40000000"/>
        <n v="28358860"/>
        <n v="58860"/>
        <n v="10000"/>
        <n v="7411265"/>
        <n v="286000"/>
        <n v="20000"/>
      </sharedItems>
    </cacheField>
  </cacheFields>
  <extLst>
    <ext xmlns:x14="http://schemas.microsoft.com/office/spreadsheetml/2009/9/main" uri="{725AE2AE-9491-48be-B2B4-4EB974FC3084}">
      <x14:pivotCacheDefinition pivotCacheId="7388387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bin Mathew" refreshedDate="45355.502795138891" createdVersion="8" refreshedVersion="8" minRefreshableVersion="3" recordCount="25" xr:uid="{E3B8ED21-5A5D-4F6F-BF23-6F52EB109613}">
  <cacheSource type="worksheet">
    <worksheetSource name="tblFunding"/>
  </cacheSource>
  <cacheFields count="6">
    <cacheField name="StartupName" numFmtId="0">
      <sharedItems count="15">
        <s v="BYJU’Sx"/>
        <s v="Mamaearthx"/>
        <s v="WealthBucketx"/>
        <s v="CarDekhox"/>
        <s v="Healthiansx"/>
        <s v="Liciousx"/>
        <s v="Trellx"/>
        <s v="Rein Gamesx"/>
        <s v="Lenskart.comx"/>
        <s v="Mistersx"/>
        <s v="Sunstone Eduversity Pvt. Ltdx"/>
        <s v="Aye Financex"/>
        <s v="SuperGamingx"/>
        <s v="Digital Mall Asiax"/>
        <s v="Medikabazaarx"/>
      </sharedItems>
    </cacheField>
    <cacheField name="IndustryVertical" numFmtId="0">
      <sharedItems count="6">
        <s v="Education"/>
        <s v="E-commerce"/>
        <s v="FinTech"/>
        <s v="Health And Wellness"/>
        <s v="Video Gaming"/>
        <s v="Healthcare"/>
      </sharedItems>
    </cacheField>
    <cacheField name="CityLocation" numFmtId="0">
      <sharedItems count="8">
        <s v="Bengaluru"/>
        <s v="New Delhi"/>
        <s v="Gurgaon"/>
        <s v="Noida"/>
        <s v="Faridabad"/>
        <s v="Pune"/>
        <s v="Delhi"/>
        <s v="Mumbai"/>
      </sharedItems>
    </cacheField>
    <cacheField name="InvestorName" numFmtId="0">
      <sharedItems/>
    </cacheField>
    <cacheField name="Type" numFmtId="0">
      <sharedItems count="12">
        <s v="Private Equity Round"/>
        <s v="Series B"/>
        <s v="Pre-series A"/>
        <s v="Series D"/>
        <s v="Series C"/>
        <s v="Series E"/>
        <s v="Seed Round"/>
        <s v="Series G"/>
        <s v="Seed"/>
        <s v="Debt Funding"/>
        <s v="Seed Funding"/>
        <s v="Series H"/>
      </sharedItems>
    </cacheField>
    <cacheField name="Amount" numFmtId="3">
      <sharedItems containsSemiMixedTypes="0" containsString="0" containsNumber="1" containsInteger="1" minValue="10000" maxValue="231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x v="0"/>
    <s v="Private Equity Round"/>
    <x v="0"/>
  </r>
  <r>
    <x v="1"/>
    <x v="1"/>
    <x v="0"/>
    <x v="1"/>
    <s v="Series B"/>
    <x v="1"/>
  </r>
  <r>
    <x v="2"/>
    <x v="2"/>
    <x v="1"/>
    <x v="2"/>
    <s v="Pre-series A"/>
    <x v="2"/>
  </r>
  <r>
    <x v="3"/>
    <x v="1"/>
    <x v="2"/>
    <x v="3"/>
    <s v="Series D"/>
    <x v="3"/>
  </r>
  <r>
    <x v="4"/>
    <x v="3"/>
    <x v="0"/>
    <x v="4"/>
    <s v="Series C"/>
    <x v="4"/>
  </r>
  <r>
    <x v="5"/>
    <x v="1"/>
    <x v="0"/>
    <x v="5"/>
    <s v="Series E"/>
    <x v="5"/>
  </r>
  <r>
    <x v="6"/>
    <x v="4"/>
    <x v="0"/>
    <x v="6"/>
    <s v="Seed Round"/>
    <x v="6"/>
  </r>
  <r>
    <x v="7"/>
    <x v="4"/>
    <x v="3"/>
    <x v="7"/>
    <s v="Seed Round"/>
    <x v="7"/>
  </r>
  <r>
    <x v="8"/>
    <x v="1"/>
    <x v="4"/>
    <x v="8"/>
    <s v="Series G"/>
    <x v="8"/>
  </r>
  <r>
    <x v="9"/>
    <x v="3"/>
    <x v="2"/>
    <x v="9"/>
    <s v="Series B"/>
    <x v="9"/>
  </r>
  <r>
    <x v="10"/>
    <x v="0"/>
    <x v="2"/>
    <x v="10"/>
    <s v="Seed"/>
    <x v="10"/>
  </r>
  <r>
    <x v="4"/>
    <x v="3"/>
    <x v="2"/>
    <x v="11"/>
    <s v="Series B"/>
    <x v="4"/>
  </r>
  <r>
    <x v="11"/>
    <x v="2"/>
    <x v="2"/>
    <x v="12"/>
    <s v="Debt Funding"/>
    <x v="11"/>
  </r>
  <r>
    <x v="12"/>
    <x v="4"/>
    <x v="5"/>
    <x v="13"/>
    <s v="Seed Funding"/>
    <x v="12"/>
  </r>
  <r>
    <x v="13"/>
    <x v="1"/>
    <x v="6"/>
    <x v="14"/>
    <s v="Seed Funding"/>
    <x v="13"/>
  </r>
  <r>
    <x v="14"/>
    <x v="5"/>
    <x v="7"/>
    <x v="15"/>
    <s v="Series B"/>
    <x v="14"/>
  </r>
  <r>
    <x v="11"/>
    <x v="2"/>
    <x v="2"/>
    <x v="12"/>
    <s v="Debt Funding"/>
    <x v="15"/>
  </r>
  <r>
    <x v="12"/>
    <x v="4"/>
    <x v="5"/>
    <x v="13"/>
    <s v="Seed Funding"/>
    <x v="16"/>
  </r>
  <r>
    <x v="5"/>
    <x v="1"/>
    <x v="0"/>
    <x v="5"/>
    <s v="Series E"/>
    <x v="17"/>
  </r>
  <r>
    <x v="1"/>
    <x v="1"/>
    <x v="0"/>
    <x v="1"/>
    <s v="Series B"/>
    <x v="18"/>
  </r>
  <r>
    <x v="1"/>
    <x v="1"/>
    <x v="0"/>
    <x v="1"/>
    <s v="Series C"/>
    <x v="19"/>
  </r>
  <r>
    <x v="8"/>
    <x v="1"/>
    <x v="4"/>
    <x v="8"/>
    <s v="Series H"/>
    <x v="20"/>
  </r>
  <r>
    <x v="11"/>
    <x v="2"/>
    <x v="2"/>
    <x v="12"/>
    <s v="Debt Funding"/>
    <x v="21"/>
  </r>
  <r>
    <x v="9"/>
    <x v="3"/>
    <x v="2"/>
    <x v="9"/>
    <s v="Series B"/>
    <x v="22"/>
  </r>
  <r>
    <x v="6"/>
    <x v="4"/>
    <x v="0"/>
    <x v="6"/>
    <s v="Seed Round"/>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x v="0"/>
    <s v="Tiger Global Management"/>
    <x v="0"/>
    <n v="200000000"/>
  </r>
  <r>
    <x v="1"/>
    <x v="1"/>
    <x v="0"/>
    <s v="Sequoia Capital India"/>
    <x v="1"/>
    <n v="18358860"/>
  </r>
  <r>
    <x v="2"/>
    <x v="2"/>
    <x v="1"/>
    <s v="Vinod Khatumal"/>
    <x v="2"/>
    <n v="3000000"/>
  </r>
  <r>
    <x v="3"/>
    <x v="1"/>
    <x v="2"/>
    <s v="Ping An Global Voyager Fund"/>
    <x v="3"/>
    <n v="70000000"/>
  </r>
  <r>
    <x v="4"/>
    <x v="3"/>
    <x v="0"/>
    <s v="Paytm, NPTK, Sabre Partners and Neoplux"/>
    <x v="4"/>
    <n v="12000000"/>
  </r>
  <r>
    <x v="5"/>
    <x v="1"/>
    <x v="0"/>
    <s v="Vertex Growth Fund"/>
    <x v="5"/>
    <n v="30000000"/>
  </r>
  <r>
    <x v="6"/>
    <x v="4"/>
    <x v="0"/>
    <s v="Ruizheng Investment"/>
    <x v="6"/>
    <n v="2000000"/>
  </r>
  <r>
    <x v="7"/>
    <x v="4"/>
    <x v="3"/>
    <s v="Manipal Education and Medical Group (MEMG)"/>
    <x v="6"/>
    <n v="50000000"/>
  </r>
  <r>
    <x v="8"/>
    <x v="1"/>
    <x v="4"/>
    <s v="SoftBank Vision Fund"/>
    <x v="7"/>
    <n v="231000000"/>
  </r>
  <r>
    <x v="9"/>
    <x v="3"/>
    <x v="2"/>
    <s v="Sauce.vc, Rainforest Ventures"/>
    <x v="1"/>
    <n v="486000"/>
  </r>
  <r>
    <x v="10"/>
    <x v="0"/>
    <x v="2"/>
    <s v="Prime Venture Partners, LetsVenture, PS1 Venture and GlobalLogic co-founder Rajul Garg"/>
    <x v="8"/>
    <n v="1500000"/>
  </r>
  <r>
    <x v="4"/>
    <x v="3"/>
    <x v="2"/>
    <s v="DG Daiwa Ventures, DG Incubation"/>
    <x v="1"/>
    <n v="12000000"/>
  </r>
  <r>
    <x v="11"/>
    <x v="2"/>
    <x v="2"/>
    <s v="FinTech"/>
    <x v="9"/>
    <n v="17411265"/>
  </r>
  <r>
    <x v="12"/>
    <x v="4"/>
    <x v="5"/>
    <s v="Dream Incubator"/>
    <x v="10"/>
    <n v="1300000"/>
  </r>
  <r>
    <x v="13"/>
    <x v="1"/>
    <x v="6"/>
    <s v="Amour Infrastructure"/>
    <x v="10"/>
    <n v="220000000"/>
  </r>
  <r>
    <x v="14"/>
    <x v="5"/>
    <x v="7"/>
    <s v="Ackermans &amp; van Haaren, HealthQuad, Rebright Partners, Toppan Printing"/>
    <x v="1"/>
    <n v="15800000"/>
  </r>
  <r>
    <x v="11"/>
    <x v="2"/>
    <x v="2"/>
    <s v="FinTech"/>
    <x v="9"/>
    <n v="19411265"/>
  </r>
  <r>
    <x v="12"/>
    <x v="4"/>
    <x v="5"/>
    <s v="Dream Incubator"/>
    <x v="10"/>
    <n v="1400000"/>
  </r>
  <r>
    <x v="5"/>
    <x v="1"/>
    <x v="0"/>
    <s v="Vertex Growth Fund"/>
    <x v="5"/>
    <n v="40000000"/>
  </r>
  <r>
    <x v="1"/>
    <x v="1"/>
    <x v="0"/>
    <s v="Sequoia Capital India"/>
    <x v="1"/>
    <n v="28358860"/>
  </r>
  <r>
    <x v="1"/>
    <x v="1"/>
    <x v="0"/>
    <s v="Sequoia Capital India"/>
    <x v="4"/>
    <n v="58860"/>
  </r>
  <r>
    <x v="8"/>
    <x v="1"/>
    <x v="4"/>
    <s v="SoftBank Vision Fund"/>
    <x v="11"/>
    <n v="10000"/>
  </r>
  <r>
    <x v="11"/>
    <x v="2"/>
    <x v="2"/>
    <s v="FinTech"/>
    <x v="9"/>
    <n v="7411265"/>
  </r>
  <r>
    <x v="9"/>
    <x v="3"/>
    <x v="2"/>
    <s v="Sauce.vc, Rainforest Ventures"/>
    <x v="1"/>
    <n v="286000"/>
  </r>
  <r>
    <x v="6"/>
    <x v="4"/>
    <x v="0"/>
    <s v="Ruizheng Investment"/>
    <x v="6"/>
    <n v="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21F184-D4C8-475D-9E96-8B03F4E21A34}"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5" firstHeaderRow="1" firstDataRow="1" firstDataCol="1"/>
  <pivotFields count="6">
    <pivotField axis="axisRow" showAll="0">
      <items count="16">
        <item x="11"/>
        <item x="0"/>
        <item x="3"/>
        <item x="13"/>
        <item x="4"/>
        <item x="8"/>
        <item x="5"/>
        <item x="1"/>
        <item x="14"/>
        <item x="9"/>
        <item x="7"/>
        <item x="10"/>
        <item x="12"/>
        <item x="6"/>
        <item x="2"/>
        <item t="default"/>
      </items>
    </pivotField>
    <pivotField axis="axisRow" showAll="0">
      <items count="7">
        <item x="1"/>
        <item x="0"/>
        <item x="2"/>
        <item x="3"/>
        <item x="5"/>
        <item x="4"/>
        <item t="default"/>
      </items>
    </pivotField>
    <pivotField showAll="0"/>
    <pivotField showAll="0"/>
    <pivotField showAll="0"/>
    <pivotField dataField="1" numFmtId="3" showAll="0"/>
  </pivotFields>
  <rowFields count="2">
    <field x="1"/>
    <field x="0"/>
  </rowFields>
  <rowItems count="22">
    <i>
      <x/>
    </i>
    <i r="1">
      <x v="2"/>
    </i>
    <i r="1">
      <x v="3"/>
    </i>
    <i r="1">
      <x v="5"/>
    </i>
    <i r="1">
      <x v="6"/>
    </i>
    <i r="1">
      <x v="7"/>
    </i>
    <i>
      <x v="1"/>
    </i>
    <i r="1">
      <x v="1"/>
    </i>
    <i r="1">
      <x v="11"/>
    </i>
    <i>
      <x v="2"/>
    </i>
    <i r="1">
      <x/>
    </i>
    <i r="1">
      <x v="14"/>
    </i>
    <i>
      <x v="3"/>
    </i>
    <i r="1">
      <x v="4"/>
    </i>
    <i r="1">
      <x v="9"/>
    </i>
    <i>
      <x v="4"/>
    </i>
    <i r="1">
      <x v="8"/>
    </i>
    <i>
      <x v="5"/>
    </i>
    <i r="1">
      <x v="10"/>
    </i>
    <i r="1">
      <x v="12"/>
    </i>
    <i r="1">
      <x v="13"/>
    </i>
    <i t="grand">
      <x/>
    </i>
  </rowItems>
  <colItems count="1">
    <i/>
  </colItem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20E501-B7AA-4759-8A0E-D010A3D872FE}"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6" firstHeaderRow="1" firstDataRow="1" firstDataCol="1" rowPageCount="1" colPageCount="1"/>
  <pivotFields count="6">
    <pivotField showAll="0"/>
    <pivotField axis="axisRow" showAll="0">
      <items count="7">
        <item x="1"/>
        <item x="0"/>
        <item x="2"/>
        <item x="3"/>
        <item x="5"/>
        <item x="4"/>
        <item t="default"/>
      </items>
    </pivotField>
    <pivotField axis="axisPage" showAll="0">
      <items count="9">
        <item x="0"/>
        <item x="6"/>
        <item x="4"/>
        <item x="2"/>
        <item x="7"/>
        <item x="1"/>
        <item x="3"/>
        <item x="5"/>
        <item t="default"/>
      </items>
    </pivotField>
    <pivotField showAll="0"/>
    <pivotField axis="axisRow" showAll="0">
      <items count="13">
        <item x="9"/>
        <item x="2"/>
        <item x="0"/>
        <item x="8"/>
        <item x="10"/>
        <item x="6"/>
        <item x="1"/>
        <item x="4"/>
        <item x="3"/>
        <item x="5"/>
        <item x="7"/>
        <item x="11"/>
        <item t="default"/>
      </items>
    </pivotField>
    <pivotField dataField="1" numFmtId="3" showAll="0"/>
  </pivotFields>
  <rowFields count="2">
    <field x="1"/>
    <field x="4"/>
  </rowFields>
  <rowItems count="23">
    <i>
      <x/>
    </i>
    <i r="1">
      <x v="4"/>
    </i>
    <i r="1">
      <x v="6"/>
    </i>
    <i r="1">
      <x v="7"/>
    </i>
    <i r="1">
      <x v="8"/>
    </i>
    <i r="1">
      <x v="9"/>
    </i>
    <i r="1">
      <x v="10"/>
    </i>
    <i r="1">
      <x v="11"/>
    </i>
    <i>
      <x v="1"/>
    </i>
    <i r="1">
      <x v="2"/>
    </i>
    <i r="1">
      <x v="3"/>
    </i>
    <i>
      <x v="2"/>
    </i>
    <i r="1">
      <x/>
    </i>
    <i r="1">
      <x v="1"/>
    </i>
    <i>
      <x v="3"/>
    </i>
    <i r="1">
      <x v="6"/>
    </i>
    <i r="1">
      <x v="7"/>
    </i>
    <i>
      <x v="4"/>
    </i>
    <i r="1">
      <x v="6"/>
    </i>
    <i>
      <x v="5"/>
    </i>
    <i r="1">
      <x v="4"/>
    </i>
    <i r="1">
      <x v="5"/>
    </i>
    <i t="grand">
      <x/>
    </i>
  </rowItems>
  <colItems count="1">
    <i/>
  </colItems>
  <pageFields count="1">
    <pageField fld="2" hier="-1"/>
  </pageFields>
  <dataFields count="1">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772A21-E282-894E-A1AD-581C320C1FED}" name="PivotTable1" cacheId="7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28" firstHeaderRow="1" firstDataRow="1" firstDataCol="2" rowPageCount="1" colPageCount="1"/>
  <pivotFields count="6">
    <pivotField axis="axisRow" compact="0" outline="0" showAll="0">
      <items count="16">
        <item x="11"/>
        <item x="0"/>
        <item x="3"/>
        <item x="13"/>
        <item x="4"/>
        <item x="8"/>
        <item x="5"/>
        <item x="1"/>
        <item x="14"/>
        <item x="9"/>
        <item x="7"/>
        <item x="10"/>
        <item x="12"/>
        <item x="6"/>
        <item x="2"/>
        <item t="default"/>
      </items>
    </pivotField>
    <pivotField compact="0" outline="0" showAll="0"/>
    <pivotField axis="axisRow" compact="0" outline="0" showAll="0">
      <items count="9">
        <item x="0"/>
        <item x="6"/>
        <item x="4"/>
        <item x="2"/>
        <item x="7"/>
        <item x="1"/>
        <item x="3"/>
        <item x="5"/>
        <item t="default"/>
      </items>
    </pivotField>
    <pivotField axis="axisPage" compact="0" outline="0" showAll="0">
      <items count="17">
        <item x="15"/>
        <item x="14"/>
        <item x="11"/>
        <item x="13"/>
        <item x="12"/>
        <item x="7"/>
        <item x="4"/>
        <item x="3"/>
        <item x="10"/>
        <item x="6"/>
        <item x="9"/>
        <item x="1"/>
        <item x="8"/>
        <item x="0"/>
        <item x="5"/>
        <item x="2"/>
        <item t="default"/>
      </items>
    </pivotField>
    <pivotField compact="0" outline="0" showAll="0"/>
    <pivotField dataField="1" compact="0" numFmtId="3" outline="0" showAll="0"/>
  </pivotFields>
  <rowFields count="2">
    <field x="2"/>
    <field x="0"/>
  </rowFields>
  <rowItems count="25">
    <i>
      <x/>
      <x v="1"/>
    </i>
    <i r="1">
      <x v="4"/>
    </i>
    <i r="1">
      <x v="6"/>
    </i>
    <i r="1">
      <x v="7"/>
    </i>
    <i r="1">
      <x v="13"/>
    </i>
    <i t="default">
      <x/>
    </i>
    <i>
      <x v="1"/>
      <x v="3"/>
    </i>
    <i t="default">
      <x v="1"/>
    </i>
    <i>
      <x v="2"/>
      <x v="5"/>
    </i>
    <i t="default">
      <x v="2"/>
    </i>
    <i>
      <x v="3"/>
      <x/>
    </i>
    <i r="1">
      <x v="2"/>
    </i>
    <i r="1">
      <x v="4"/>
    </i>
    <i r="1">
      <x v="9"/>
    </i>
    <i r="1">
      <x v="11"/>
    </i>
    <i t="default">
      <x v="3"/>
    </i>
    <i>
      <x v="4"/>
      <x v="8"/>
    </i>
    <i t="default">
      <x v="4"/>
    </i>
    <i>
      <x v="5"/>
      <x v="14"/>
    </i>
    <i t="default">
      <x v="5"/>
    </i>
    <i>
      <x v="6"/>
      <x v="10"/>
    </i>
    <i t="default">
      <x v="6"/>
    </i>
    <i>
      <x v="7"/>
      <x v="12"/>
    </i>
    <i t="default">
      <x v="7"/>
    </i>
    <i t="grand">
      <x/>
    </i>
  </rowItems>
  <colItems count="1">
    <i/>
  </colItems>
  <pageFields count="1">
    <pageField fld="3" hier="-1"/>
  </pageFields>
  <dataFields count="1">
    <dataField name="Sum of Amount in USD" fld="5" baseField="0" baseItem="0" numFmtId="170"/>
  </dataFields>
  <formats count="2">
    <format dxfId="0">
      <pivotArea outline="0" collapsedLevelsAreSubtotals="1"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_Name" xr10:uid="{449E115C-0C12-4EED-9077-8E471F356BBD}" sourceName="Author Name">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Name" xr10:uid="{E2ED6146-E946-4F06-BE3E-40185AB21656}" cache="Slicer_Author_Name" caption="Author Nam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D69542-CF53-E948-9912-D0644FB602E2}" name="Table4" displayName="Table4" ref="A1:F21" totalsRowShown="0" headerRowDxfId="21">
  <autoFilter ref="A1:F21" xr:uid="{2AD69542-CF53-E948-9912-D0644FB602E2}">
    <filterColumn colId="5">
      <customFilters>
        <customFilter operator="greaterThan" val="3000000"/>
      </customFilters>
    </filterColumn>
  </autoFilter>
  <sortState xmlns:xlrd2="http://schemas.microsoft.com/office/spreadsheetml/2017/richdata2" ref="A2:F20">
    <sortCondition ref="B1:B21"/>
  </sortState>
  <tableColumns count="6">
    <tableColumn id="1" xr3:uid="{DBEC760E-52DE-A145-A44C-52D914193B4E}" name="Sr No"/>
    <tableColumn id="2" xr3:uid="{2F0F96A6-725C-FA43-9928-219CC0FF2BE6}" name="Startup Name"/>
    <tableColumn id="3" xr3:uid="{B74BE60F-D4E1-0F4E-BF4F-400531F4AD7A}" name="Industry Vertical"/>
    <tableColumn id="4" xr3:uid="{F5819051-29E5-F043-B2F4-72F49B91DEEA}" name="City"/>
    <tableColumn id="5" xr3:uid="{32F9BCEE-3EDA-5E4D-99CD-72A355A83A52}" name="Investors Name"/>
    <tableColumn id="6" xr3:uid="{AE6BE529-D166-F044-A4BE-AFB6215170F0}" name="Amount"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EDC289A-282F-FB4C-982B-DF32D555714E}" name="tblBook" displayName="tblBook" ref="A1:C28" tableBorderDxfId="19">
  <autoFilter ref="A1:C28" xr:uid="{BEDC289A-282F-FB4C-982B-DF32D555714E}"/>
  <tableColumns count="3">
    <tableColumn id="1" xr3:uid="{E5230422-255A-8F4D-9E43-6AB0AE96E7D4}" name="Book Title" totalsRowLabel="Total" dataDxfId="18" totalsRowDxfId="17"/>
    <tableColumn id="2" xr3:uid="{AA73258A-5D61-DB46-883E-5722298537E2}" name="Author Name" dataDxfId="16" totalsRowDxfId="15"/>
    <tableColumn id="3" xr3:uid="{AA701FB4-5A69-8442-865E-3A5071EC04D9}" name="Price" totalsRowFunction="sum" dataDxfId="14" totalsRow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3E42B6-00D5-CF4D-B9E9-C6A5109EE202}" name="tblFunding" displayName="tblFunding" ref="A1:F26" totalsRowShown="0" headerRowDxfId="12" dataDxfId="11" tableBorderDxfId="10">
  <autoFilter ref="A1:F26" xr:uid="{453E42B6-00D5-CF4D-B9E9-C6A5109EE202}"/>
  <tableColumns count="6">
    <tableColumn id="1" xr3:uid="{F23756F0-C596-B14E-BE89-8F62AD704939}" name="StartupName" dataDxfId="9"/>
    <tableColumn id="2" xr3:uid="{9D334502-9332-9C4E-A0CA-8E0BEE9222F8}" name="IndustryVertical" dataDxfId="8"/>
    <tableColumn id="3" xr3:uid="{E7A86FAE-7FB0-924D-BA05-E69783B0D979}" name="CityLocation" dataDxfId="7"/>
    <tableColumn id="4" xr3:uid="{08AB52D1-AC05-1245-B193-2BA747B117F2}" name="InvestorName" dataDxfId="6"/>
    <tableColumn id="5" xr3:uid="{5DF07DEA-4BAB-E346-A4D9-8587621EDEBF}" name="Type" dataDxfId="5"/>
    <tableColumn id="6" xr3:uid="{E2A43CC4-FDDF-4246-83BC-DE2597D63B73}" name="Amount"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ronweasley@gmail.com" TargetMode="External"/><Relationship Id="rId2" Type="http://schemas.openxmlformats.org/officeDocument/2006/relationships/hyperlink" Target="mailto:harrypotter@gmail.com" TargetMode="External"/><Relationship Id="rId1" Type="http://schemas.openxmlformats.org/officeDocument/2006/relationships/hyperlink" Target="mailto:hermoinegranger@gmail.com" TargetMode="External"/><Relationship Id="rId6" Type="http://schemas.openxmlformats.org/officeDocument/2006/relationships/hyperlink" Target="mailto:albusdumbledore@gmail.com" TargetMode="External"/><Relationship Id="rId5" Type="http://schemas.openxmlformats.org/officeDocument/2006/relationships/hyperlink" Target="mailto:severessnape@gmail.com" TargetMode="External"/><Relationship Id="rId4" Type="http://schemas.openxmlformats.org/officeDocument/2006/relationships/hyperlink" Target="mailto:siriusblack@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DA881-C27A-3A49-8EA9-87E15F226BCB}">
  <dimension ref="A1:J22"/>
  <sheetViews>
    <sheetView zoomScale="94" zoomScaleNormal="94" workbookViewId="0">
      <selection activeCell="C24" sqref="C24"/>
    </sheetView>
  </sheetViews>
  <sheetFormatPr defaultColWidth="11.19921875" defaultRowHeight="15.6" x14ac:dyDescent="0.3"/>
  <cols>
    <col min="1" max="1" width="10.796875" customWidth="1"/>
    <col min="2" max="2" width="11.5" bestFit="1" customWidth="1"/>
    <col min="3" max="3" width="17.296875" customWidth="1"/>
    <col min="4" max="4" width="10.796875" style="3"/>
    <col min="8" max="8" width="12.5" customWidth="1"/>
  </cols>
  <sheetData>
    <row r="1" spans="1:10" x14ac:dyDescent="0.3">
      <c r="A1">
        <v>10</v>
      </c>
      <c r="B1">
        <v>100</v>
      </c>
      <c r="C1">
        <v>100</v>
      </c>
      <c r="E1" s="3"/>
      <c r="F1" s="3"/>
      <c r="G1" s="3"/>
      <c r="H1" s="3"/>
      <c r="I1" s="3"/>
      <c r="J1" s="3"/>
    </row>
    <row r="2" spans="1:10" x14ac:dyDescent="0.3">
      <c r="A2">
        <v>11</v>
      </c>
      <c r="B2">
        <v>101</v>
      </c>
      <c r="C2">
        <v>150</v>
      </c>
      <c r="E2" s="3"/>
      <c r="F2" s="3"/>
      <c r="G2" s="3"/>
      <c r="H2" s="3"/>
      <c r="I2" s="3"/>
    </row>
    <row r="3" spans="1:10" x14ac:dyDescent="0.3">
      <c r="A3">
        <v>12</v>
      </c>
      <c r="B3">
        <v>102</v>
      </c>
      <c r="C3">
        <v>200</v>
      </c>
      <c r="E3" s="3"/>
      <c r="F3" s="3"/>
      <c r="G3" s="3"/>
      <c r="H3" s="3"/>
      <c r="I3" s="3"/>
    </row>
    <row r="4" spans="1:10" x14ac:dyDescent="0.3">
      <c r="A4">
        <v>13</v>
      </c>
      <c r="B4">
        <v>103</v>
      </c>
      <c r="C4">
        <v>250</v>
      </c>
      <c r="E4" s="3"/>
      <c r="F4" s="3"/>
      <c r="G4" s="3"/>
      <c r="H4" s="3"/>
      <c r="I4" s="3"/>
    </row>
    <row r="5" spans="1:10" x14ac:dyDescent="0.3">
      <c r="A5">
        <v>14</v>
      </c>
      <c r="B5">
        <v>104</v>
      </c>
      <c r="C5">
        <v>300</v>
      </c>
      <c r="E5" s="3"/>
      <c r="F5" s="3"/>
      <c r="G5" s="3"/>
      <c r="H5" s="3"/>
      <c r="I5" s="3"/>
    </row>
    <row r="6" spans="1:10" x14ac:dyDescent="0.3">
      <c r="A6">
        <v>15</v>
      </c>
      <c r="B6">
        <v>105</v>
      </c>
      <c r="C6">
        <v>350</v>
      </c>
      <c r="E6" s="3"/>
      <c r="F6" s="3"/>
      <c r="G6" s="3"/>
      <c r="H6" s="3"/>
      <c r="I6" s="3"/>
    </row>
    <row r="7" spans="1:10" x14ac:dyDescent="0.3">
      <c r="E7" s="3"/>
      <c r="F7" s="3"/>
      <c r="G7" s="3"/>
      <c r="H7" s="3"/>
      <c r="I7" s="3"/>
    </row>
    <row r="8" spans="1:10" x14ac:dyDescent="0.3">
      <c r="E8" s="3"/>
      <c r="F8" s="3"/>
      <c r="G8" s="3"/>
      <c r="H8" s="3"/>
      <c r="I8" s="3"/>
    </row>
    <row r="9" spans="1:10" x14ac:dyDescent="0.3">
      <c r="E9" s="3"/>
      <c r="F9" s="3"/>
      <c r="G9" s="3"/>
      <c r="H9" s="3"/>
      <c r="I9" s="3"/>
    </row>
    <row r="10" spans="1:10" x14ac:dyDescent="0.3">
      <c r="E10" s="3"/>
      <c r="F10" s="3"/>
      <c r="G10" s="3"/>
      <c r="H10" s="3"/>
      <c r="I10" s="3"/>
      <c r="J10" s="3"/>
    </row>
    <row r="11" spans="1:10" x14ac:dyDescent="0.3">
      <c r="E11" s="3"/>
      <c r="F11" s="3"/>
      <c r="G11" s="3"/>
      <c r="H11" s="3"/>
      <c r="I11" s="3"/>
    </row>
    <row r="12" spans="1:10" x14ac:dyDescent="0.3">
      <c r="A12">
        <f>SUM(A1,A2,A3,A4,A5)</f>
        <v>60</v>
      </c>
      <c r="B12">
        <f>SUM(B1:B6)</f>
        <v>615</v>
      </c>
      <c r="C12">
        <f>SUM(C1:C6)</f>
        <v>1350</v>
      </c>
      <c r="E12" s="3"/>
      <c r="F12" s="3"/>
      <c r="G12" s="3"/>
      <c r="H12" s="3"/>
      <c r="I12" s="3"/>
    </row>
    <row r="13" spans="1:10" x14ac:dyDescent="0.3">
      <c r="G13" s="3"/>
    </row>
    <row r="14" spans="1:10" x14ac:dyDescent="0.3">
      <c r="G14" s="3"/>
    </row>
    <row r="15" spans="1:10" x14ac:dyDescent="0.3">
      <c r="G15" s="3"/>
    </row>
    <row r="22" spans="1:2" x14ac:dyDescent="0.3">
      <c r="A22">
        <f>SUM(A1:A5)</f>
        <v>60</v>
      </c>
      <c r="B22" t="s">
        <v>484</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4AF-F401-624D-9F45-9C8F83DB03B8}">
  <dimension ref="A1:J26"/>
  <sheetViews>
    <sheetView zoomScale="102" zoomScaleNormal="102" workbookViewId="0">
      <pane ySplit="1" topLeftCell="A2" activePane="bottomLeft" state="frozen"/>
      <selection pane="bottomLeft" activeCell="H14" sqref="H14"/>
    </sheetView>
  </sheetViews>
  <sheetFormatPr defaultColWidth="11.19921875" defaultRowHeight="15.6" x14ac:dyDescent="0.3"/>
  <cols>
    <col min="1" max="1" width="39.296875" bestFit="1" customWidth="1"/>
    <col min="2" max="2" width="12.19921875" customWidth="1"/>
    <col min="3" max="3" width="12.796875" customWidth="1"/>
    <col min="4" max="4" width="13.796875" customWidth="1"/>
    <col min="5" max="5" width="6.5" customWidth="1"/>
    <col min="6" max="6" width="16.796875" customWidth="1"/>
    <col min="7" max="7" width="15.796875" bestFit="1" customWidth="1"/>
    <col min="8" max="8" width="15.796875" customWidth="1"/>
    <col min="9" max="9" width="12.296875" bestFit="1" customWidth="1"/>
  </cols>
  <sheetData>
    <row r="1" spans="1:9" x14ac:dyDescent="0.3">
      <c r="A1" s="1" t="s">
        <v>172</v>
      </c>
      <c r="B1" s="1"/>
      <c r="C1" s="1"/>
      <c r="D1" s="1" t="s">
        <v>176</v>
      </c>
      <c r="E1" s="1" t="s">
        <v>173</v>
      </c>
      <c r="F1" s="1" t="s">
        <v>174</v>
      </c>
      <c r="G1" s="1" t="s">
        <v>186</v>
      </c>
      <c r="H1" s="1" t="s">
        <v>187</v>
      </c>
      <c r="I1" s="1" t="s">
        <v>188</v>
      </c>
    </row>
    <row r="2" spans="1:9" x14ac:dyDescent="0.3">
      <c r="A2" t="s">
        <v>175</v>
      </c>
      <c r="D2" t="s">
        <v>177</v>
      </c>
      <c r="E2">
        <v>4.5</v>
      </c>
      <c r="F2">
        <v>81583</v>
      </c>
      <c r="G2">
        <v>255</v>
      </c>
      <c r="H2">
        <v>1364</v>
      </c>
      <c r="I2">
        <v>1364</v>
      </c>
    </row>
    <row r="3" spans="1:9" x14ac:dyDescent="0.3">
      <c r="A3" t="s">
        <v>178</v>
      </c>
      <c r="D3" t="s">
        <v>179</v>
      </c>
      <c r="E3">
        <v>4.5999999999999996</v>
      </c>
      <c r="F3">
        <v>99503</v>
      </c>
      <c r="G3">
        <v>216</v>
      </c>
      <c r="H3">
        <v>341.4</v>
      </c>
      <c r="I3">
        <v>75</v>
      </c>
    </row>
    <row r="4" spans="1:9" x14ac:dyDescent="0.3">
      <c r="A4" t="s">
        <v>180</v>
      </c>
      <c r="D4" t="s">
        <v>181</v>
      </c>
      <c r="E4">
        <v>4.5999999999999996</v>
      </c>
      <c r="F4">
        <v>26427</v>
      </c>
      <c r="G4">
        <v>375</v>
      </c>
      <c r="H4">
        <v>1359</v>
      </c>
      <c r="I4">
        <v>180.5</v>
      </c>
    </row>
    <row r="5" spans="1:9" x14ac:dyDescent="0.3">
      <c r="A5" t="s">
        <v>182</v>
      </c>
      <c r="D5" t="s">
        <v>183</v>
      </c>
      <c r="E5">
        <v>4.7</v>
      </c>
      <c r="F5">
        <v>58360</v>
      </c>
      <c r="G5">
        <v>285</v>
      </c>
      <c r="H5">
        <v>1285.71</v>
      </c>
      <c r="I5">
        <v>270.75</v>
      </c>
    </row>
    <row r="6" spans="1:9" x14ac:dyDescent="0.3">
      <c r="A6" t="s">
        <v>184</v>
      </c>
      <c r="D6" t="s">
        <v>185</v>
      </c>
      <c r="E6">
        <v>4.4000000000000004</v>
      </c>
      <c r="F6">
        <v>12761</v>
      </c>
      <c r="G6">
        <v>359</v>
      </c>
      <c r="H6">
        <v>776</v>
      </c>
      <c r="I6">
        <v>218.48</v>
      </c>
    </row>
    <row r="11" spans="1:9" x14ac:dyDescent="0.3">
      <c r="A11" t="s">
        <v>189</v>
      </c>
      <c r="D11" t="s">
        <v>190</v>
      </c>
      <c r="E11">
        <v>4.4000000000000004</v>
      </c>
      <c r="F11">
        <v>12720</v>
      </c>
      <c r="G11">
        <v>349</v>
      </c>
      <c r="H11">
        <v>709</v>
      </c>
      <c r="I11">
        <v>235.21</v>
      </c>
    </row>
    <row r="16" spans="1:9" x14ac:dyDescent="0.3">
      <c r="A16" t="s">
        <v>485</v>
      </c>
      <c r="F16" s="66" t="s">
        <v>488</v>
      </c>
      <c r="G16" s="66"/>
    </row>
    <row r="17" spans="1:10" x14ac:dyDescent="0.3">
      <c r="A17" t="s">
        <v>486</v>
      </c>
      <c r="F17" t="s">
        <v>489</v>
      </c>
    </row>
    <row r="18" spans="1:10" x14ac:dyDescent="0.3">
      <c r="A18" t="s">
        <v>487</v>
      </c>
      <c r="F18" t="s">
        <v>490</v>
      </c>
    </row>
    <row r="19" spans="1:10" x14ac:dyDescent="0.3">
      <c r="F19" t="s">
        <v>491</v>
      </c>
      <c r="J19" t="s">
        <v>498</v>
      </c>
    </row>
    <row r="20" spans="1:10" x14ac:dyDescent="0.3">
      <c r="D20" t="s">
        <v>492</v>
      </c>
      <c r="J20" t="s">
        <v>499</v>
      </c>
    </row>
    <row r="22" spans="1:10" x14ac:dyDescent="0.3">
      <c r="F22" t="s">
        <v>493</v>
      </c>
    </row>
    <row r="23" spans="1:10" x14ac:dyDescent="0.3">
      <c r="F23" t="s">
        <v>494</v>
      </c>
    </row>
    <row r="24" spans="1:10" x14ac:dyDescent="0.3">
      <c r="F24" t="s">
        <v>497</v>
      </c>
    </row>
    <row r="25" spans="1:10" x14ac:dyDescent="0.3">
      <c r="F25" t="s">
        <v>495</v>
      </c>
    </row>
    <row r="26" spans="1:10" x14ac:dyDescent="0.3">
      <c r="F26" t="s">
        <v>496</v>
      </c>
    </row>
  </sheetData>
  <mergeCells count="1">
    <mergeCell ref="F16:G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6990-F50D-DA48-B9B0-F1BC497D0D85}">
  <dimension ref="A1:M43"/>
  <sheetViews>
    <sheetView topLeftCell="A2" zoomScale="102" zoomScaleNormal="102" workbookViewId="0">
      <selection activeCell="D26" sqref="D25:D26"/>
    </sheetView>
  </sheetViews>
  <sheetFormatPr defaultColWidth="11.19921875" defaultRowHeight="15.6" x14ac:dyDescent="0.3"/>
  <cols>
    <col min="4" max="4" width="12.5" customWidth="1"/>
  </cols>
  <sheetData>
    <row r="1" spans="1:13" x14ac:dyDescent="0.3">
      <c r="A1" s="6" t="s">
        <v>416</v>
      </c>
      <c r="B1" s="6" t="s">
        <v>415</v>
      </c>
      <c r="C1" s="6" t="s">
        <v>191</v>
      </c>
      <c r="D1" s="6" t="s">
        <v>192</v>
      </c>
      <c r="E1" s="6" t="s">
        <v>193</v>
      </c>
      <c r="J1" t="e" cm="1">
        <f t="array" ref="J1">+ '2_FlashFill'!C3:'2_FlashFill'!C1:C3 handle</f>
        <v>#NAME?</v>
      </c>
    </row>
    <row r="2" spans="1:13" x14ac:dyDescent="0.3">
      <c r="A2">
        <v>1</v>
      </c>
      <c r="B2">
        <v>50</v>
      </c>
      <c r="C2" s="7">
        <v>44975</v>
      </c>
      <c r="D2" s="8">
        <v>0.25</v>
      </c>
      <c r="E2" s="8" t="s">
        <v>194</v>
      </c>
      <c r="G2" t="s">
        <v>194</v>
      </c>
    </row>
    <row r="3" spans="1:13" x14ac:dyDescent="0.3">
      <c r="A3">
        <v>2</v>
      </c>
      <c r="B3">
        <v>100</v>
      </c>
      <c r="C3" s="7">
        <v>45340</v>
      </c>
      <c r="D3" s="8">
        <v>0.29166666666666702</v>
      </c>
      <c r="E3" s="8" t="s">
        <v>196</v>
      </c>
      <c r="G3" t="s">
        <v>195</v>
      </c>
      <c r="J3" t="s">
        <v>508</v>
      </c>
    </row>
    <row r="4" spans="1:13" x14ac:dyDescent="0.3">
      <c r="A4">
        <v>3</v>
      </c>
      <c r="B4">
        <v>150</v>
      </c>
      <c r="C4" s="7">
        <v>45706</v>
      </c>
      <c r="D4" s="8">
        <v>0.33333333333333298</v>
      </c>
      <c r="E4" s="8" t="s">
        <v>198</v>
      </c>
      <c r="G4" t="s">
        <v>196</v>
      </c>
    </row>
    <row r="5" spans="1:13" x14ac:dyDescent="0.3">
      <c r="A5">
        <v>4</v>
      </c>
      <c r="B5">
        <v>200</v>
      </c>
      <c r="C5" s="7">
        <v>46071</v>
      </c>
      <c r="D5" s="8">
        <v>0.375</v>
      </c>
      <c r="E5" s="8" t="s">
        <v>418</v>
      </c>
      <c r="G5" t="s">
        <v>197</v>
      </c>
    </row>
    <row r="6" spans="1:13" x14ac:dyDescent="0.3">
      <c r="A6">
        <v>5</v>
      </c>
      <c r="B6">
        <v>250</v>
      </c>
      <c r="C6" s="7">
        <v>46436</v>
      </c>
      <c r="D6" s="8">
        <v>0.41666666666666702</v>
      </c>
      <c r="E6" s="8" t="s">
        <v>195</v>
      </c>
      <c r="G6" t="s">
        <v>198</v>
      </c>
      <c r="J6" t="s">
        <v>507</v>
      </c>
    </row>
    <row r="7" spans="1:13" x14ac:dyDescent="0.3">
      <c r="A7">
        <v>6</v>
      </c>
      <c r="B7">
        <v>300</v>
      </c>
      <c r="C7" s="7">
        <v>46801</v>
      </c>
      <c r="D7" s="8">
        <v>0.45833333333333298</v>
      </c>
      <c r="E7" s="8" t="s">
        <v>197</v>
      </c>
      <c r="G7" t="s">
        <v>194</v>
      </c>
      <c r="K7">
        <v>2015</v>
      </c>
    </row>
    <row r="8" spans="1:13" x14ac:dyDescent="0.3">
      <c r="A8">
        <v>7</v>
      </c>
      <c r="B8">
        <v>350</v>
      </c>
      <c r="C8" s="7">
        <v>47167</v>
      </c>
      <c r="D8" s="8">
        <v>0.5</v>
      </c>
      <c r="E8" s="8" t="s">
        <v>417</v>
      </c>
      <c r="G8" t="s">
        <v>195</v>
      </c>
      <c r="K8">
        <v>2016</v>
      </c>
    </row>
    <row r="9" spans="1:13" x14ac:dyDescent="0.3">
      <c r="A9">
        <v>8</v>
      </c>
      <c r="B9">
        <v>400</v>
      </c>
      <c r="C9" s="7">
        <v>47532</v>
      </c>
      <c r="D9" s="8">
        <v>0.54166666666666696</v>
      </c>
      <c r="E9" s="8" t="s">
        <v>194</v>
      </c>
      <c r="G9" t="s">
        <v>196</v>
      </c>
      <c r="K9">
        <v>2017</v>
      </c>
      <c r="M9">
        <v>1</v>
      </c>
    </row>
    <row r="10" spans="1:13" x14ac:dyDescent="0.3">
      <c r="A10">
        <v>9</v>
      </c>
      <c r="B10">
        <v>450</v>
      </c>
      <c r="C10" s="7">
        <v>47897</v>
      </c>
      <c r="D10" s="8">
        <v>0.58333333333333304</v>
      </c>
      <c r="E10" s="8" t="s">
        <v>196</v>
      </c>
      <c r="G10" t="s">
        <v>197</v>
      </c>
      <c r="K10">
        <v>2018</v>
      </c>
      <c r="M10">
        <v>2</v>
      </c>
    </row>
    <row r="11" spans="1:13" x14ac:dyDescent="0.3">
      <c r="A11">
        <v>10</v>
      </c>
      <c r="B11">
        <v>500</v>
      </c>
      <c r="C11" s="7">
        <v>48262</v>
      </c>
      <c r="D11" s="8">
        <v>0.625</v>
      </c>
      <c r="E11" s="8" t="s">
        <v>198</v>
      </c>
      <c r="G11" t="s">
        <v>198</v>
      </c>
      <c r="K11">
        <v>2019</v>
      </c>
      <c r="M11">
        <v>3</v>
      </c>
    </row>
    <row r="12" spans="1:13" x14ac:dyDescent="0.3">
      <c r="K12">
        <v>2020</v>
      </c>
      <c r="M12">
        <v>4</v>
      </c>
    </row>
    <row r="13" spans="1:13" x14ac:dyDescent="0.3">
      <c r="K13">
        <v>2021</v>
      </c>
      <c r="M13">
        <v>5</v>
      </c>
    </row>
    <row r="14" spans="1:13" x14ac:dyDescent="0.3">
      <c r="C14" s="7"/>
      <c r="E14" s="8"/>
      <c r="K14">
        <v>2022</v>
      </c>
      <c r="M14">
        <v>6</v>
      </c>
    </row>
    <row r="15" spans="1:13" x14ac:dyDescent="0.3">
      <c r="C15" s="7"/>
      <c r="E15" s="8"/>
      <c r="K15">
        <v>2023</v>
      </c>
      <c r="M15">
        <v>7</v>
      </c>
    </row>
    <row r="16" spans="1:13" x14ac:dyDescent="0.3">
      <c r="C16" s="7"/>
      <c r="D16">
        <v>-3</v>
      </c>
      <c r="G16" t="s">
        <v>500</v>
      </c>
      <c r="K16">
        <v>2024</v>
      </c>
    </row>
    <row r="17" spans="2:11" x14ac:dyDescent="0.3">
      <c r="D17">
        <v>-2</v>
      </c>
      <c r="K17">
        <v>2025</v>
      </c>
    </row>
    <row r="18" spans="2:11" x14ac:dyDescent="0.3">
      <c r="D18">
        <v>-1</v>
      </c>
      <c r="F18" t="s">
        <v>501</v>
      </c>
      <c r="K18">
        <v>2026</v>
      </c>
    </row>
    <row r="19" spans="2:11" x14ac:dyDescent="0.3">
      <c r="D19">
        <v>0</v>
      </c>
      <c r="K19">
        <v>2027</v>
      </c>
    </row>
    <row r="20" spans="2:11" x14ac:dyDescent="0.3">
      <c r="B20">
        <v>-1</v>
      </c>
      <c r="C20">
        <v>0</v>
      </c>
      <c r="D20">
        <v>1</v>
      </c>
      <c r="E20">
        <v>2</v>
      </c>
      <c r="F20">
        <v>3</v>
      </c>
      <c r="K20">
        <v>2028</v>
      </c>
    </row>
    <row r="21" spans="2:11" x14ac:dyDescent="0.3">
      <c r="D21">
        <v>2</v>
      </c>
      <c r="K21">
        <v>2029</v>
      </c>
    </row>
    <row r="22" spans="2:11" x14ac:dyDescent="0.3">
      <c r="D22">
        <v>3</v>
      </c>
    </row>
    <row r="23" spans="2:11" x14ac:dyDescent="0.3">
      <c r="D23">
        <v>4</v>
      </c>
      <c r="F23" t="s">
        <v>502</v>
      </c>
    </row>
    <row r="28" spans="2:11" x14ac:dyDescent="0.3">
      <c r="D28" t="s">
        <v>198</v>
      </c>
    </row>
    <row r="29" spans="2:11" x14ac:dyDescent="0.3">
      <c r="D29" t="s">
        <v>417</v>
      </c>
    </row>
    <row r="30" spans="2:11" x14ac:dyDescent="0.3">
      <c r="D30" t="s">
        <v>418</v>
      </c>
    </row>
    <row r="31" spans="2:11" x14ac:dyDescent="0.3">
      <c r="B31" t="s">
        <v>417</v>
      </c>
      <c r="C31" t="s">
        <v>418</v>
      </c>
      <c r="D31" t="s">
        <v>194</v>
      </c>
      <c r="E31" t="s">
        <v>195</v>
      </c>
    </row>
    <row r="32" spans="2:11" x14ac:dyDescent="0.3">
      <c r="D32" t="s">
        <v>195</v>
      </c>
    </row>
    <row r="33" spans="4:4" x14ac:dyDescent="0.3">
      <c r="D33" t="s">
        <v>196</v>
      </c>
    </row>
    <row r="34" spans="4:4" x14ac:dyDescent="0.3">
      <c r="D34" t="s">
        <v>197</v>
      </c>
    </row>
    <row r="35" spans="4:4" x14ac:dyDescent="0.3">
      <c r="D35" t="s">
        <v>198</v>
      </c>
    </row>
    <row r="38" spans="4:4" x14ac:dyDescent="0.3">
      <c r="D38">
        <v>2015</v>
      </c>
    </row>
    <row r="39" spans="4:4" x14ac:dyDescent="0.3">
      <c r="D39">
        <v>2016</v>
      </c>
    </row>
    <row r="40" spans="4:4" x14ac:dyDescent="0.3">
      <c r="D40">
        <v>2017</v>
      </c>
    </row>
    <row r="41" spans="4:4" x14ac:dyDescent="0.3">
      <c r="D41">
        <v>2018</v>
      </c>
    </row>
    <row r="42" spans="4:4" x14ac:dyDescent="0.3">
      <c r="D42">
        <v>2019</v>
      </c>
    </row>
    <row r="43" spans="4:4" x14ac:dyDescent="0.3">
      <c r="D43">
        <v>2020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96B5-1608-E44F-BE7D-544A93F5214A}">
  <dimension ref="A1:F54"/>
  <sheetViews>
    <sheetView topLeftCell="A43" zoomScale="98" zoomScaleNormal="98" workbookViewId="0">
      <selection activeCell="D2" sqref="D2"/>
    </sheetView>
  </sheetViews>
  <sheetFormatPr defaultColWidth="11.19921875" defaultRowHeight="15.6" x14ac:dyDescent="0.3"/>
  <cols>
    <col min="1" max="1" width="29.296875" customWidth="1"/>
    <col min="2" max="2" width="16.69921875" customWidth="1"/>
    <col min="3" max="3" width="20" customWidth="1"/>
    <col min="4" max="4" width="17.296875" customWidth="1"/>
  </cols>
  <sheetData>
    <row r="1" spans="1:6" x14ac:dyDescent="0.3">
      <c r="A1" s="1" t="s">
        <v>199</v>
      </c>
      <c r="B1" s="1" t="s">
        <v>200</v>
      </c>
      <c r="C1" s="1" t="s">
        <v>201</v>
      </c>
    </row>
    <row r="2" spans="1:6" x14ac:dyDescent="0.3">
      <c r="A2" t="s">
        <v>202</v>
      </c>
      <c r="B2" t="s">
        <v>203</v>
      </c>
      <c r="C2" t="s">
        <v>234</v>
      </c>
      <c r="D2" t="s">
        <v>202</v>
      </c>
    </row>
    <row r="3" spans="1:6" x14ac:dyDescent="0.3">
      <c r="A3" t="s">
        <v>205</v>
      </c>
      <c r="B3" t="s">
        <v>204</v>
      </c>
      <c r="C3" t="s">
        <v>235</v>
      </c>
    </row>
    <row r="4" spans="1:6" x14ac:dyDescent="0.3">
      <c r="A4" t="s">
        <v>206</v>
      </c>
      <c r="B4" t="s">
        <v>207</v>
      </c>
      <c r="C4" t="s">
        <v>236</v>
      </c>
    </row>
    <row r="5" spans="1:6" x14ac:dyDescent="0.3">
      <c r="A5" t="s">
        <v>208</v>
      </c>
      <c r="B5" t="s">
        <v>209</v>
      </c>
      <c r="C5" t="s">
        <v>237</v>
      </c>
    </row>
    <row r="6" spans="1:6" x14ac:dyDescent="0.3">
      <c r="A6" t="s">
        <v>210</v>
      </c>
      <c r="B6" t="s">
        <v>211</v>
      </c>
      <c r="C6" t="s">
        <v>238</v>
      </c>
    </row>
    <row r="7" spans="1:6" x14ac:dyDescent="0.3">
      <c r="A7" t="s">
        <v>212</v>
      </c>
      <c r="B7" t="s">
        <v>213</v>
      </c>
      <c r="C7" t="s">
        <v>239</v>
      </c>
      <c r="F7" t="s">
        <v>504</v>
      </c>
    </row>
    <row r="8" spans="1:6" x14ac:dyDescent="0.3">
      <c r="A8" t="s">
        <v>214</v>
      </c>
      <c r="B8" t="s">
        <v>215</v>
      </c>
      <c r="C8" t="s">
        <v>240</v>
      </c>
      <c r="F8" t="s">
        <v>505</v>
      </c>
    </row>
    <row r="9" spans="1:6" x14ac:dyDescent="0.3">
      <c r="A9" t="s">
        <v>216</v>
      </c>
      <c r="B9" t="s">
        <v>217</v>
      </c>
      <c r="C9" t="s">
        <v>241</v>
      </c>
      <c r="F9" t="s">
        <v>506</v>
      </c>
    </row>
    <row r="10" spans="1:6" x14ac:dyDescent="0.3">
      <c r="A10" t="s">
        <v>218</v>
      </c>
      <c r="B10" t="s">
        <v>219</v>
      </c>
      <c r="C10" t="s">
        <v>242</v>
      </c>
    </row>
    <row r="11" spans="1:6" x14ac:dyDescent="0.3">
      <c r="A11" t="s">
        <v>220</v>
      </c>
      <c r="B11" t="s">
        <v>221</v>
      </c>
      <c r="C11" t="s">
        <v>243</v>
      </c>
    </row>
    <row r="12" spans="1:6" x14ac:dyDescent="0.3">
      <c r="A12" t="s">
        <v>233</v>
      </c>
      <c r="B12" t="s">
        <v>203</v>
      </c>
      <c r="C12" t="s">
        <v>244</v>
      </c>
    </row>
    <row r="13" spans="1:6" x14ac:dyDescent="0.3">
      <c r="A13" t="s">
        <v>222</v>
      </c>
      <c r="B13" t="s">
        <v>203</v>
      </c>
      <c r="C13" t="s">
        <v>245</v>
      </c>
    </row>
    <row r="14" spans="1:6" x14ac:dyDescent="0.3">
      <c r="A14" t="s">
        <v>223</v>
      </c>
      <c r="B14" t="s">
        <v>224</v>
      </c>
      <c r="C14" t="s">
        <v>246</v>
      </c>
    </row>
    <row r="15" spans="1:6" x14ac:dyDescent="0.3">
      <c r="A15" t="s">
        <v>225</v>
      </c>
      <c r="B15" t="s">
        <v>226</v>
      </c>
      <c r="C15" t="s">
        <v>247</v>
      </c>
    </row>
    <row r="16" spans="1:6" x14ac:dyDescent="0.3">
      <c r="A16" t="s">
        <v>227</v>
      </c>
      <c r="B16" t="s">
        <v>228</v>
      </c>
      <c r="C16" t="s">
        <v>248</v>
      </c>
    </row>
    <row r="17" spans="1:3" x14ac:dyDescent="0.3">
      <c r="A17" t="s">
        <v>229</v>
      </c>
      <c r="B17" t="s">
        <v>230</v>
      </c>
      <c r="C17" t="s">
        <v>249</v>
      </c>
    </row>
    <row r="18" spans="1:3" x14ac:dyDescent="0.3">
      <c r="A18" t="s">
        <v>231</v>
      </c>
      <c r="B18" t="s">
        <v>232</v>
      </c>
      <c r="C18" t="s">
        <v>250</v>
      </c>
    </row>
    <row r="23" spans="1:3" x14ac:dyDescent="0.3">
      <c r="A23" s="6" t="s">
        <v>251</v>
      </c>
    </row>
    <row r="24" spans="1:3" x14ac:dyDescent="0.3">
      <c r="A24" s="9" t="s">
        <v>252</v>
      </c>
      <c r="B24" t="s">
        <v>258</v>
      </c>
    </row>
    <row r="25" spans="1:3" x14ac:dyDescent="0.3">
      <c r="A25" s="9" t="s">
        <v>253</v>
      </c>
      <c r="B25" t="s">
        <v>532</v>
      </c>
    </row>
    <row r="26" spans="1:3" x14ac:dyDescent="0.3">
      <c r="A26" s="9" t="s">
        <v>254</v>
      </c>
      <c r="B26" t="s">
        <v>533</v>
      </c>
    </row>
    <row r="27" spans="1:3" x14ac:dyDescent="0.3">
      <c r="A27" s="9" t="s">
        <v>255</v>
      </c>
      <c r="B27" t="s">
        <v>534</v>
      </c>
    </row>
    <row r="28" spans="1:3" x14ac:dyDescent="0.3">
      <c r="A28" s="9" t="s">
        <v>256</v>
      </c>
      <c r="B28" t="s">
        <v>535</v>
      </c>
    </row>
    <row r="29" spans="1:3" x14ac:dyDescent="0.3">
      <c r="A29" s="9" t="s">
        <v>257</v>
      </c>
      <c r="B29" t="s">
        <v>536</v>
      </c>
    </row>
    <row r="30" spans="1:3" x14ac:dyDescent="0.3">
      <c r="A30" s="9"/>
    </row>
    <row r="31" spans="1:3" x14ac:dyDescent="0.3">
      <c r="A31" s="9"/>
    </row>
    <row r="32" spans="1:3" x14ac:dyDescent="0.3">
      <c r="A32" s="9"/>
    </row>
    <row r="33" spans="1:3" x14ac:dyDescent="0.3">
      <c r="A33" s="9"/>
    </row>
    <row r="34" spans="1:3" x14ac:dyDescent="0.3">
      <c r="A34" s="9"/>
    </row>
    <row r="35" spans="1:3" x14ac:dyDescent="0.3">
      <c r="B35" t="s">
        <v>503</v>
      </c>
    </row>
    <row r="37" spans="1:3" x14ac:dyDescent="0.3">
      <c r="A37" s="6" t="s">
        <v>201</v>
      </c>
      <c r="B37" s="6" t="s">
        <v>199</v>
      </c>
      <c r="C37" s="6" t="s">
        <v>200</v>
      </c>
    </row>
    <row r="38" spans="1:3" x14ac:dyDescent="0.3">
      <c r="A38" t="s">
        <v>234</v>
      </c>
      <c r="B38" t="s">
        <v>202</v>
      </c>
      <c r="C38" t="s">
        <v>203</v>
      </c>
    </row>
    <row r="39" spans="1:3" x14ac:dyDescent="0.3">
      <c r="A39" t="s">
        <v>235</v>
      </c>
      <c r="B39" t="s">
        <v>205</v>
      </c>
      <c r="C39" t="s">
        <v>204</v>
      </c>
    </row>
    <row r="40" spans="1:3" x14ac:dyDescent="0.3">
      <c r="A40" t="s">
        <v>236</v>
      </c>
      <c r="B40" t="s">
        <v>206</v>
      </c>
      <c r="C40" t="s">
        <v>207</v>
      </c>
    </row>
    <row r="41" spans="1:3" x14ac:dyDescent="0.3">
      <c r="A41" t="s">
        <v>237</v>
      </c>
      <c r="B41" t="s">
        <v>208</v>
      </c>
      <c r="C41" t="s">
        <v>209</v>
      </c>
    </row>
    <row r="42" spans="1:3" x14ac:dyDescent="0.3">
      <c r="A42" t="s">
        <v>238</v>
      </c>
      <c r="B42" t="s">
        <v>210</v>
      </c>
      <c r="C42" t="s">
        <v>211</v>
      </c>
    </row>
    <row r="43" spans="1:3" x14ac:dyDescent="0.3">
      <c r="A43" t="s">
        <v>239</v>
      </c>
      <c r="B43" t="s">
        <v>212</v>
      </c>
      <c r="C43" t="s">
        <v>213</v>
      </c>
    </row>
    <row r="44" spans="1:3" x14ac:dyDescent="0.3">
      <c r="A44" t="s">
        <v>240</v>
      </c>
      <c r="B44" t="s">
        <v>214</v>
      </c>
      <c r="C44" t="s">
        <v>215</v>
      </c>
    </row>
    <row r="45" spans="1:3" x14ac:dyDescent="0.3">
      <c r="A45" t="s">
        <v>241</v>
      </c>
      <c r="B45" t="s">
        <v>216</v>
      </c>
      <c r="C45" t="s">
        <v>217</v>
      </c>
    </row>
    <row r="46" spans="1:3" x14ac:dyDescent="0.3">
      <c r="A46" t="s">
        <v>242</v>
      </c>
      <c r="B46" t="s">
        <v>218</v>
      </c>
      <c r="C46" t="s">
        <v>219</v>
      </c>
    </row>
    <row r="47" spans="1:3" x14ac:dyDescent="0.3">
      <c r="A47" t="s">
        <v>243</v>
      </c>
      <c r="B47" t="s">
        <v>220</v>
      </c>
      <c r="C47" t="s">
        <v>221</v>
      </c>
    </row>
    <row r="48" spans="1:3" x14ac:dyDescent="0.3">
      <c r="A48" t="s">
        <v>244</v>
      </c>
      <c r="B48" t="s">
        <v>233</v>
      </c>
      <c r="C48" t="s">
        <v>203</v>
      </c>
    </row>
    <row r="49" spans="1:4" x14ac:dyDescent="0.3">
      <c r="A49" t="s">
        <v>245</v>
      </c>
      <c r="B49" t="s">
        <v>222</v>
      </c>
      <c r="C49" t="s">
        <v>203</v>
      </c>
    </row>
    <row r="50" spans="1:4" x14ac:dyDescent="0.3">
      <c r="A50" t="s">
        <v>246</v>
      </c>
      <c r="B50" t="s">
        <v>223</v>
      </c>
      <c r="C50" t="s">
        <v>224</v>
      </c>
    </row>
    <row r="51" spans="1:4" x14ac:dyDescent="0.3">
      <c r="A51" t="s">
        <v>247</v>
      </c>
      <c r="B51" t="s">
        <v>225</v>
      </c>
      <c r="C51" t="s">
        <v>226</v>
      </c>
    </row>
    <row r="52" spans="1:4" x14ac:dyDescent="0.3">
      <c r="A52" t="s">
        <v>248</v>
      </c>
      <c r="B52" t="s">
        <v>227</v>
      </c>
      <c r="C52" t="s">
        <v>228</v>
      </c>
      <c r="D52" s="6"/>
    </row>
    <row r="53" spans="1:4" x14ac:dyDescent="0.3">
      <c r="A53" t="s">
        <v>249</v>
      </c>
      <c r="B53" t="s">
        <v>229</v>
      </c>
      <c r="C53" t="s">
        <v>230</v>
      </c>
    </row>
    <row r="54" spans="1:4" x14ac:dyDescent="0.3">
      <c r="A54" t="s">
        <v>250</v>
      </c>
      <c r="B54" t="s">
        <v>231</v>
      </c>
      <c r="C54" t="s">
        <v>232</v>
      </c>
    </row>
  </sheetData>
  <hyperlinks>
    <hyperlink ref="A24" r:id="rId1" xr:uid="{D7F9E2FC-49D8-DE49-9311-46E8BE1122E4}"/>
    <hyperlink ref="A25" r:id="rId2" xr:uid="{AADCB5F3-124F-B743-9317-28BB8A9BD2F7}"/>
    <hyperlink ref="A26" r:id="rId3" xr:uid="{D7477F70-A84F-5645-8EBE-C4093FAC00EA}"/>
    <hyperlink ref="A27" r:id="rId4" xr:uid="{5054BC37-E823-9744-A172-5F4076DD4EA5}"/>
    <hyperlink ref="A28" r:id="rId5" xr:uid="{982E8F63-E9ED-FD41-B3A0-562C0F2EF463}"/>
    <hyperlink ref="A29" r:id="rId6" xr:uid="{A6A4AB4C-02A8-894B-B069-A532340B28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524B-B65C-6240-B6DA-C099FF1F00A1}">
  <dimension ref="A1:E21"/>
  <sheetViews>
    <sheetView topLeftCell="A3" zoomScale="99" zoomScaleNormal="99" workbookViewId="0">
      <selection activeCell="I10" sqref="I10"/>
    </sheetView>
  </sheetViews>
  <sheetFormatPr defaultColWidth="11.19921875" defaultRowHeight="15.6" x14ac:dyDescent="0.3"/>
  <cols>
    <col min="1" max="1" width="14" customWidth="1"/>
  </cols>
  <sheetData>
    <row r="1" spans="1:5" ht="34.950000000000003" customHeight="1" x14ac:dyDescent="0.3">
      <c r="A1" s="47" t="s">
        <v>259</v>
      </c>
      <c r="C1" s="49" t="s">
        <v>266</v>
      </c>
      <c r="E1" t="s">
        <v>537</v>
      </c>
    </row>
    <row r="2" spans="1:5" ht="22.95" customHeight="1" x14ac:dyDescent="0.35">
      <c r="A2" s="48" t="s">
        <v>260</v>
      </c>
      <c r="C2" s="52" t="s">
        <v>267</v>
      </c>
      <c r="E2" s="6" t="s">
        <v>537</v>
      </c>
    </row>
    <row r="3" spans="1:5" ht="36" customHeight="1" x14ac:dyDescent="0.3">
      <c r="A3" t="s">
        <v>261</v>
      </c>
      <c r="C3" s="49" t="s">
        <v>268</v>
      </c>
      <c r="E3" s="30" t="s">
        <v>537</v>
      </c>
    </row>
    <row r="4" spans="1:5" ht="25.8" x14ac:dyDescent="0.5">
      <c r="A4" s="49" t="s">
        <v>262</v>
      </c>
      <c r="C4" s="53" t="s">
        <v>269</v>
      </c>
      <c r="E4" s="59" t="s">
        <v>537</v>
      </c>
    </row>
    <row r="5" spans="1:5" x14ac:dyDescent="0.3">
      <c r="A5" s="50" t="s">
        <v>263</v>
      </c>
      <c r="C5" s="54" t="s">
        <v>270</v>
      </c>
      <c r="E5" s="60" t="s">
        <v>537</v>
      </c>
    </row>
    <row r="6" spans="1:5" ht="16.2" thickBot="1" x14ac:dyDescent="0.35">
      <c r="A6" s="30" t="s">
        <v>265</v>
      </c>
      <c r="C6" s="56" t="s">
        <v>271</v>
      </c>
      <c r="E6" s="61" t="s">
        <v>537</v>
      </c>
    </row>
    <row r="7" spans="1:5" ht="34.799999999999997" thickBot="1" x14ac:dyDescent="0.35">
      <c r="A7" s="31" t="s">
        <v>264</v>
      </c>
      <c r="C7" s="55" t="s">
        <v>272</v>
      </c>
      <c r="E7" s="62" t="s">
        <v>537</v>
      </c>
    </row>
    <row r="8" spans="1:5" ht="16.2" thickBot="1" x14ac:dyDescent="0.35">
      <c r="C8" s="49"/>
      <c r="E8" s="12" t="s">
        <v>537</v>
      </c>
    </row>
    <row r="9" spans="1:5" ht="28.2" customHeight="1" thickBot="1" x14ac:dyDescent="0.35">
      <c r="B9" s="31"/>
      <c r="C9" s="49"/>
      <c r="E9" s="63" t="s">
        <v>537</v>
      </c>
    </row>
    <row r="10" spans="1:5" ht="34.799999999999997" x14ac:dyDescent="0.3">
      <c r="E10" s="64" t="s">
        <v>537</v>
      </c>
    </row>
    <row r="13" spans="1:5" ht="16.2" thickBot="1" x14ac:dyDescent="0.35"/>
    <row r="14" spans="1:5" ht="16.2" thickBot="1" x14ac:dyDescent="0.35">
      <c r="A14" s="51"/>
    </row>
    <row r="15" spans="1:5" x14ac:dyDescent="0.3">
      <c r="B15" t="s">
        <v>509</v>
      </c>
    </row>
    <row r="17" spans="1:2" x14ac:dyDescent="0.3">
      <c r="A17" s="6" t="s">
        <v>201</v>
      </c>
      <c r="B17" s="6"/>
    </row>
    <row r="18" spans="1:2" x14ac:dyDescent="0.3">
      <c r="A18" t="s">
        <v>234</v>
      </c>
    </row>
    <row r="19" spans="1:2" x14ac:dyDescent="0.3">
      <c r="A19" t="s">
        <v>235</v>
      </c>
    </row>
    <row r="20" spans="1:2" x14ac:dyDescent="0.3">
      <c r="A20" t="s">
        <v>274</v>
      </c>
      <c r="B20" t="s">
        <v>419</v>
      </c>
    </row>
    <row r="21" spans="1:2" x14ac:dyDescent="0.3">
      <c r="A2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45A28-CF55-4840-A012-F58DE7A96153}">
  <dimension ref="A1:F51"/>
  <sheetViews>
    <sheetView topLeftCell="A49" zoomScale="102" zoomScaleNormal="102" workbookViewId="0">
      <selection activeCell="E10" sqref="E10"/>
    </sheetView>
  </sheetViews>
  <sheetFormatPr defaultColWidth="11.19921875" defaultRowHeight="15.6" x14ac:dyDescent="0.3"/>
  <cols>
    <col min="1" max="1" width="39.296875" bestFit="1" customWidth="1"/>
    <col min="2" max="2" width="13.796875" bestFit="1" customWidth="1"/>
    <col min="3" max="3" width="6.5" bestFit="1" customWidth="1"/>
    <col min="4" max="5" width="15.5" bestFit="1" customWidth="1"/>
    <col min="6" max="6" width="12.19921875" bestFit="1" customWidth="1"/>
  </cols>
  <sheetData>
    <row r="1" spans="1:6" x14ac:dyDescent="0.3">
      <c r="A1" s="67" t="s">
        <v>420</v>
      </c>
      <c r="B1" s="67"/>
      <c r="C1" s="67"/>
      <c r="D1" s="67"/>
      <c r="E1" s="67"/>
      <c r="F1" s="67"/>
    </row>
    <row r="2" spans="1:6" x14ac:dyDescent="0.3">
      <c r="A2" s="1" t="s">
        <v>172</v>
      </c>
      <c r="B2" s="1" t="s">
        <v>176</v>
      </c>
      <c r="C2" s="1" t="s">
        <v>173</v>
      </c>
      <c r="D2" s="13" t="s">
        <v>186</v>
      </c>
      <c r="E2" s="13" t="s">
        <v>187</v>
      </c>
      <c r="F2" s="1" t="s">
        <v>188</v>
      </c>
    </row>
    <row r="3" spans="1:6" x14ac:dyDescent="0.3">
      <c r="A3" t="s">
        <v>175</v>
      </c>
      <c r="B3" t="s">
        <v>177</v>
      </c>
      <c r="C3">
        <v>4.5</v>
      </c>
      <c r="D3" s="57">
        <v>255</v>
      </c>
      <c r="E3">
        <v>1364</v>
      </c>
      <c r="F3">
        <v>1364</v>
      </c>
    </row>
    <row r="4" spans="1:6" x14ac:dyDescent="0.3">
      <c r="A4" t="s">
        <v>178</v>
      </c>
      <c r="B4" t="s">
        <v>179</v>
      </c>
      <c r="C4">
        <v>4.5999999999999996</v>
      </c>
      <c r="D4" s="57">
        <v>216</v>
      </c>
      <c r="E4">
        <v>341.4</v>
      </c>
      <c r="F4">
        <v>75</v>
      </c>
    </row>
    <row r="5" spans="1:6" x14ac:dyDescent="0.3">
      <c r="A5" t="s">
        <v>180</v>
      </c>
      <c r="B5" t="s">
        <v>181</v>
      </c>
      <c r="C5">
        <v>4.5999999999999996</v>
      </c>
      <c r="D5" s="57">
        <v>375</v>
      </c>
      <c r="E5">
        <v>1359</v>
      </c>
      <c r="F5">
        <v>180.5</v>
      </c>
    </row>
    <row r="6" spans="1:6" x14ac:dyDescent="0.3">
      <c r="A6" t="s">
        <v>182</v>
      </c>
      <c r="B6" t="s">
        <v>183</v>
      </c>
      <c r="C6">
        <v>4.7</v>
      </c>
      <c r="D6" s="57">
        <v>285</v>
      </c>
      <c r="E6">
        <v>1285.71</v>
      </c>
      <c r="F6">
        <v>270.75</v>
      </c>
    </row>
    <row r="7" spans="1:6" x14ac:dyDescent="0.3">
      <c r="A7" t="s">
        <v>184</v>
      </c>
      <c r="B7" t="s">
        <v>185</v>
      </c>
      <c r="C7">
        <v>4.4000000000000004</v>
      </c>
      <c r="D7" s="57">
        <v>359</v>
      </c>
      <c r="E7">
        <v>776</v>
      </c>
      <c r="F7">
        <v>218.48</v>
      </c>
    </row>
    <row r="8" spans="1:6" x14ac:dyDescent="0.3">
      <c r="A8" t="s">
        <v>189</v>
      </c>
      <c r="B8" t="s">
        <v>190</v>
      </c>
      <c r="C8">
        <v>4.4000000000000004</v>
      </c>
      <c r="D8" s="57">
        <v>349</v>
      </c>
      <c r="E8">
        <v>709</v>
      </c>
      <c r="F8">
        <v>235.21</v>
      </c>
    </row>
    <row r="10" spans="1:6" x14ac:dyDescent="0.3">
      <c r="D10" s="14" t="s">
        <v>511</v>
      </c>
      <c r="E10" s="15"/>
    </row>
    <row r="11" spans="1:6" x14ac:dyDescent="0.3">
      <c r="D11" s="14" t="s">
        <v>512</v>
      </c>
      <c r="E11" s="15"/>
    </row>
    <row r="14" spans="1:6" x14ac:dyDescent="0.3">
      <c r="A14" s="66" t="s">
        <v>510</v>
      </c>
      <c r="B14" s="68"/>
      <c r="C14" s="68"/>
      <c r="D14" s="68"/>
      <c r="E14" s="68"/>
      <c r="F14" s="68"/>
    </row>
    <row r="16" spans="1:6" x14ac:dyDescent="0.3">
      <c r="A16" s="68"/>
      <c r="B16" s="68"/>
      <c r="C16" s="68"/>
      <c r="D16" s="68"/>
      <c r="E16" s="68"/>
      <c r="F16" s="68"/>
    </row>
    <row r="17" spans="1:6" x14ac:dyDescent="0.3">
      <c r="A17" s="68"/>
      <c r="B17" s="68"/>
      <c r="C17" s="68"/>
      <c r="D17" s="68"/>
      <c r="E17" s="68"/>
      <c r="F17" s="68"/>
    </row>
    <row r="18" spans="1:6" x14ac:dyDescent="0.3">
      <c r="A18" s="68"/>
      <c r="B18" s="68"/>
      <c r="C18" s="68"/>
      <c r="D18" s="68"/>
      <c r="E18" s="68"/>
      <c r="F18" s="68"/>
    </row>
    <row r="19" spans="1:6" x14ac:dyDescent="0.3">
      <c r="A19" s="68"/>
      <c r="B19" s="68"/>
      <c r="C19" s="68"/>
      <c r="D19" s="68"/>
      <c r="E19" s="68"/>
      <c r="F19" s="68"/>
    </row>
    <row r="20" spans="1:6" x14ac:dyDescent="0.3">
      <c r="A20" s="68"/>
      <c r="B20" s="68"/>
      <c r="C20" s="68"/>
      <c r="D20" s="68"/>
      <c r="E20" s="68"/>
      <c r="F20" s="68"/>
    </row>
    <row r="21" spans="1:6" x14ac:dyDescent="0.3">
      <c r="A21" s="68"/>
      <c r="B21" s="68"/>
      <c r="C21" s="68"/>
      <c r="D21" s="68"/>
      <c r="E21" s="68"/>
      <c r="F21" s="68"/>
    </row>
    <row r="22" spans="1:6" x14ac:dyDescent="0.3">
      <c r="A22" s="68"/>
      <c r="B22" s="68"/>
      <c r="C22" s="68"/>
      <c r="D22" s="68"/>
      <c r="E22" s="68"/>
      <c r="F22" s="68"/>
    </row>
    <row r="23" spans="1:6" x14ac:dyDescent="0.3">
      <c r="A23" s="68"/>
      <c r="B23" s="68"/>
      <c r="C23" s="68"/>
      <c r="D23" s="68"/>
      <c r="E23" s="68"/>
      <c r="F23" s="68"/>
    </row>
    <row r="24" spans="1:6" x14ac:dyDescent="0.3">
      <c r="A24" s="68"/>
      <c r="B24" s="68"/>
      <c r="C24" s="68"/>
      <c r="D24" s="68"/>
      <c r="E24" s="68"/>
      <c r="F24" s="68"/>
    </row>
    <row r="25" spans="1:6" x14ac:dyDescent="0.3">
      <c r="A25" s="68"/>
      <c r="B25" s="68"/>
      <c r="C25" s="68"/>
      <c r="D25" s="68"/>
      <c r="E25" s="68"/>
      <c r="F25" s="68"/>
    </row>
    <row r="26" spans="1:6" x14ac:dyDescent="0.3">
      <c r="A26" s="68"/>
      <c r="B26" s="68"/>
      <c r="C26" s="68"/>
      <c r="D26" s="68"/>
      <c r="E26" s="68"/>
      <c r="F26" s="68"/>
    </row>
    <row r="27" spans="1:6" x14ac:dyDescent="0.3">
      <c r="A27" s="68"/>
      <c r="B27" s="68"/>
      <c r="C27" s="68"/>
      <c r="D27" s="68"/>
      <c r="E27" s="68"/>
      <c r="F27" s="68"/>
    </row>
    <row r="28" spans="1:6" x14ac:dyDescent="0.3">
      <c r="A28" s="68"/>
      <c r="B28" s="68"/>
      <c r="C28" s="68"/>
      <c r="D28" s="68"/>
      <c r="E28" s="68"/>
      <c r="F28" s="68"/>
    </row>
    <row r="29" spans="1:6" x14ac:dyDescent="0.3">
      <c r="A29" s="68"/>
      <c r="B29" s="68"/>
      <c r="C29" s="68"/>
      <c r="D29" s="68"/>
      <c r="E29" s="68"/>
      <c r="F29" s="68"/>
    </row>
    <row r="30" spans="1:6" x14ac:dyDescent="0.3">
      <c r="A30" s="68"/>
      <c r="B30" s="68"/>
      <c r="C30" s="68"/>
      <c r="D30" s="68"/>
      <c r="E30" s="68"/>
      <c r="F30" s="68"/>
    </row>
    <row r="31" spans="1:6" x14ac:dyDescent="0.3">
      <c r="A31" s="68"/>
      <c r="B31" s="68"/>
      <c r="C31" s="68"/>
      <c r="D31" s="68"/>
      <c r="E31" s="68"/>
      <c r="F31" s="68"/>
    </row>
    <row r="32" spans="1:6" x14ac:dyDescent="0.3">
      <c r="A32" s="68"/>
      <c r="B32" s="68"/>
      <c r="C32" s="68"/>
      <c r="D32" s="68"/>
      <c r="E32" s="68"/>
      <c r="F32" s="68"/>
    </row>
    <row r="33" spans="1:6" x14ac:dyDescent="0.3">
      <c r="A33" s="68"/>
      <c r="B33" s="68"/>
      <c r="C33" s="68"/>
      <c r="D33" s="68"/>
      <c r="E33" s="68"/>
      <c r="F33" s="68"/>
    </row>
    <row r="34" spans="1:6" x14ac:dyDescent="0.3">
      <c r="A34" s="68"/>
      <c r="B34" s="68"/>
      <c r="C34" s="68"/>
      <c r="D34" s="68"/>
      <c r="E34" s="68"/>
      <c r="F34" s="68"/>
    </row>
    <row r="35" spans="1:6" x14ac:dyDescent="0.3">
      <c r="A35" s="68"/>
      <c r="B35" s="68"/>
      <c r="C35" s="68"/>
      <c r="D35" s="68"/>
      <c r="E35" s="68"/>
      <c r="F35" s="68"/>
    </row>
    <row r="36" spans="1:6" x14ac:dyDescent="0.3">
      <c r="A36" s="68"/>
      <c r="B36" s="68"/>
      <c r="C36" s="68"/>
      <c r="D36" s="68"/>
      <c r="E36" s="68"/>
      <c r="F36" s="68"/>
    </row>
    <row r="37" spans="1:6" x14ac:dyDescent="0.3">
      <c r="A37" s="68"/>
      <c r="B37" s="68"/>
      <c r="C37" s="68"/>
      <c r="D37" s="68"/>
      <c r="E37" s="68"/>
      <c r="F37" s="68"/>
    </row>
    <row r="38" spans="1:6" x14ac:dyDescent="0.3">
      <c r="A38" s="68"/>
      <c r="B38" s="68"/>
      <c r="C38" s="68"/>
      <c r="D38" s="68"/>
      <c r="E38" s="68"/>
      <c r="F38" s="68"/>
    </row>
    <row r="39" spans="1:6" x14ac:dyDescent="0.3">
      <c r="A39" s="68"/>
      <c r="B39" s="68"/>
      <c r="C39" s="68"/>
      <c r="D39" s="68"/>
      <c r="E39" s="68"/>
      <c r="F39" s="68"/>
    </row>
    <row r="40" spans="1:6" x14ac:dyDescent="0.3">
      <c r="A40" s="68"/>
      <c r="B40" s="68"/>
      <c r="C40" s="68"/>
      <c r="D40" s="68"/>
      <c r="E40" s="68"/>
      <c r="F40" s="68"/>
    </row>
    <row r="41" spans="1:6" x14ac:dyDescent="0.3">
      <c r="A41" s="68"/>
      <c r="B41" s="68"/>
      <c r="C41" s="68"/>
      <c r="D41" s="68"/>
      <c r="E41" s="68"/>
      <c r="F41" s="68"/>
    </row>
    <row r="42" spans="1:6" x14ac:dyDescent="0.3">
      <c r="A42" s="68"/>
      <c r="B42" s="68"/>
      <c r="C42" s="68"/>
      <c r="D42" s="68"/>
      <c r="E42" s="68"/>
      <c r="F42" s="68"/>
    </row>
    <row r="43" spans="1:6" x14ac:dyDescent="0.3">
      <c r="A43" s="68"/>
      <c r="B43" s="68"/>
      <c r="C43" s="68"/>
      <c r="D43" s="68"/>
      <c r="E43" s="68"/>
      <c r="F43" s="68"/>
    </row>
    <row r="44" spans="1:6" x14ac:dyDescent="0.3">
      <c r="A44" s="68"/>
      <c r="B44" s="68"/>
      <c r="C44" s="68"/>
      <c r="D44" s="68"/>
      <c r="E44" s="68"/>
      <c r="F44" s="68"/>
    </row>
    <row r="45" spans="1:6" x14ac:dyDescent="0.3">
      <c r="A45" s="68"/>
      <c r="B45" s="68"/>
      <c r="C45" s="68"/>
      <c r="D45" s="68"/>
      <c r="E45" s="68"/>
      <c r="F45" s="68"/>
    </row>
    <row r="46" spans="1:6" x14ac:dyDescent="0.3">
      <c r="A46" s="68"/>
      <c r="B46" s="68"/>
      <c r="C46" s="68"/>
      <c r="D46" s="68"/>
      <c r="E46" s="68"/>
      <c r="F46" s="68"/>
    </row>
    <row r="47" spans="1:6" x14ac:dyDescent="0.3">
      <c r="A47" s="68"/>
      <c r="B47" s="68"/>
      <c r="C47" s="68"/>
      <c r="D47" s="68"/>
      <c r="E47" s="68"/>
      <c r="F47" s="68"/>
    </row>
    <row r="48" spans="1:6" x14ac:dyDescent="0.3">
      <c r="A48" s="68"/>
      <c r="B48" s="68"/>
      <c r="C48" s="68"/>
      <c r="D48" s="68"/>
      <c r="E48" s="68"/>
      <c r="F48" s="68"/>
    </row>
    <row r="49" spans="1:6" x14ac:dyDescent="0.3">
      <c r="A49" s="68"/>
      <c r="B49" s="68"/>
      <c r="C49" s="68"/>
      <c r="D49" s="68"/>
      <c r="E49" s="68"/>
      <c r="F49" s="68"/>
    </row>
    <row r="50" spans="1:6" x14ac:dyDescent="0.3">
      <c r="A50" s="68"/>
      <c r="B50" s="68"/>
      <c r="C50" s="68"/>
      <c r="D50" s="68"/>
      <c r="E50" s="68"/>
      <c r="F50" s="68"/>
    </row>
    <row r="51" spans="1:6" x14ac:dyDescent="0.3">
      <c r="A51" s="68"/>
      <c r="B51" s="68"/>
      <c r="C51" s="68"/>
      <c r="D51" s="68"/>
      <c r="E51" s="68"/>
      <c r="F51" s="68"/>
    </row>
  </sheetData>
  <mergeCells count="3">
    <mergeCell ref="A1:F1"/>
    <mergeCell ref="A14:F14"/>
    <mergeCell ref="A16:F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2B8CA-C0F5-6F4E-A789-CEA4CE3DF95E}">
  <dimension ref="A1:G108"/>
  <sheetViews>
    <sheetView zoomScale="107" zoomScaleNormal="107" workbookViewId="0">
      <selection activeCell="D20" sqref="D20"/>
    </sheetView>
  </sheetViews>
  <sheetFormatPr defaultColWidth="21.19921875" defaultRowHeight="15.6" x14ac:dyDescent="0.3"/>
  <cols>
    <col min="1" max="1" width="9" bestFit="1" customWidth="1"/>
    <col min="2" max="2" width="13" bestFit="1" customWidth="1"/>
    <col min="3" max="3" width="25.796875" bestFit="1" customWidth="1"/>
    <col min="4" max="4" width="40.69921875" bestFit="1" customWidth="1"/>
    <col min="5" max="5" width="22.796875" customWidth="1"/>
  </cols>
  <sheetData>
    <row r="1" spans="1:7" x14ac:dyDescent="0.3">
      <c r="A1" s="20" t="s">
        <v>191</v>
      </c>
      <c r="B1" s="17" t="s">
        <v>421</v>
      </c>
      <c r="C1" s="17" t="s">
        <v>9</v>
      </c>
      <c r="D1" s="17" t="s">
        <v>11</v>
      </c>
      <c r="E1" s="18" t="s">
        <v>414</v>
      </c>
      <c r="G1" s="18" t="s">
        <v>414</v>
      </c>
    </row>
    <row r="2" spans="1:7" x14ac:dyDescent="0.3">
      <c r="A2" s="19">
        <v>43805</v>
      </c>
      <c r="B2" t="s">
        <v>385</v>
      </c>
      <c r="C2" t="s">
        <v>40</v>
      </c>
      <c r="D2" t="s">
        <v>41</v>
      </c>
      <c r="E2" s="5">
        <v>70000000</v>
      </c>
      <c r="G2" s="5">
        <v>70000000</v>
      </c>
    </row>
    <row r="3" spans="1:7" x14ac:dyDescent="0.3">
      <c r="A3" s="19">
        <v>43802</v>
      </c>
      <c r="B3" t="s">
        <v>410</v>
      </c>
      <c r="C3" t="s">
        <v>43</v>
      </c>
      <c r="D3" t="s">
        <v>44</v>
      </c>
      <c r="E3" s="5">
        <v>50000000</v>
      </c>
      <c r="G3" s="5">
        <v>50000000</v>
      </c>
    </row>
    <row r="4" spans="1:7" x14ac:dyDescent="0.3">
      <c r="A4" s="19">
        <v>43812</v>
      </c>
      <c r="B4" t="s">
        <v>411</v>
      </c>
      <c r="C4" t="s">
        <v>37</v>
      </c>
      <c r="D4" t="s">
        <v>46</v>
      </c>
      <c r="E4" s="5">
        <v>20000000</v>
      </c>
      <c r="G4" s="5">
        <v>20000000</v>
      </c>
    </row>
    <row r="5" spans="1:7" x14ac:dyDescent="0.3">
      <c r="A5" s="19">
        <v>43816</v>
      </c>
      <c r="B5" t="s">
        <v>386</v>
      </c>
      <c r="C5" t="s">
        <v>48</v>
      </c>
      <c r="D5" t="s">
        <v>49</v>
      </c>
      <c r="E5" s="5">
        <v>12000000</v>
      </c>
      <c r="G5" s="5">
        <v>12000000</v>
      </c>
    </row>
    <row r="6" spans="1:7" x14ac:dyDescent="0.3">
      <c r="A6" s="19">
        <v>43815</v>
      </c>
      <c r="B6" t="s">
        <v>387</v>
      </c>
      <c r="C6" t="s">
        <v>40</v>
      </c>
      <c r="D6" t="s">
        <v>50</v>
      </c>
      <c r="E6" s="5">
        <v>30000000</v>
      </c>
      <c r="G6" s="5">
        <v>30000000</v>
      </c>
    </row>
    <row r="7" spans="1:7" x14ac:dyDescent="0.3">
      <c r="A7" s="19">
        <v>43813</v>
      </c>
      <c r="B7" t="s">
        <v>388</v>
      </c>
      <c r="C7" t="s">
        <v>54</v>
      </c>
      <c r="D7" t="s">
        <v>55</v>
      </c>
      <c r="E7" s="5">
        <v>2000000</v>
      </c>
      <c r="G7" s="5">
        <v>2000000</v>
      </c>
    </row>
    <row r="8" spans="1:7" x14ac:dyDescent="0.3">
      <c r="A8" s="19">
        <v>43810</v>
      </c>
      <c r="B8" t="s">
        <v>389</v>
      </c>
      <c r="C8" t="s">
        <v>56</v>
      </c>
      <c r="D8" t="s">
        <v>58</v>
      </c>
      <c r="E8" s="5">
        <v>50000000</v>
      </c>
      <c r="G8" s="5">
        <v>50000000</v>
      </c>
    </row>
    <row r="9" spans="1:7" x14ac:dyDescent="0.3">
      <c r="A9" s="19">
        <v>43819</v>
      </c>
      <c r="B9" t="s">
        <v>390</v>
      </c>
      <c r="C9" t="s">
        <v>40</v>
      </c>
      <c r="D9" t="s">
        <v>60</v>
      </c>
      <c r="E9" s="5">
        <v>231000000</v>
      </c>
      <c r="G9" s="5">
        <v>231000000</v>
      </c>
    </row>
    <row r="10" spans="1:7" x14ac:dyDescent="0.3">
      <c r="A10" s="19">
        <v>43782</v>
      </c>
      <c r="B10" t="s">
        <v>413</v>
      </c>
      <c r="C10" t="s">
        <v>62</v>
      </c>
      <c r="D10" t="s">
        <v>64</v>
      </c>
      <c r="E10" s="5">
        <v>150000000</v>
      </c>
      <c r="G10" s="5">
        <v>150000000</v>
      </c>
    </row>
    <row r="11" spans="1:7" x14ac:dyDescent="0.3">
      <c r="A11" s="19">
        <v>43783</v>
      </c>
      <c r="B11" t="s">
        <v>391</v>
      </c>
      <c r="C11" t="s">
        <v>66</v>
      </c>
      <c r="D11" t="s">
        <v>67</v>
      </c>
      <c r="E11" s="5">
        <v>486000</v>
      </c>
      <c r="G11" s="5">
        <v>486000</v>
      </c>
    </row>
    <row r="12" spans="1:7" x14ac:dyDescent="0.3">
      <c r="A12" s="19">
        <v>43787</v>
      </c>
      <c r="B12" t="s">
        <v>386</v>
      </c>
      <c r="C12" t="s">
        <v>74</v>
      </c>
      <c r="D12" t="s">
        <v>75</v>
      </c>
      <c r="E12" s="5">
        <v>12000000</v>
      </c>
      <c r="G12" s="5">
        <v>12000000</v>
      </c>
    </row>
    <row r="13" spans="1:7" x14ac:dyDescent="0.3">
      <c r="A13" s="19">
        <v>43787</v>
      </c>
      <c r="B13" t="s">
        <v>386</v>
      </c>
      <c r="C13" t="s">
        <v>74</v>
      </c>
      <c r="D13" t="s">
        <v>75</v>
      </c>
      <c r="E13" s="5">
        <v>12000000</v>
      </c>
      <c r="G13" s="5">
        <v>12000000</v>
      </c>
    </row>
    <row r="14" spans="1:7" x14ac:dyDescent="0.3">
      <c r="A14" s="19"/>
      <c r="E14" s="5"/>
    </row>
    <row r="15" spans="1:7" x14ac:dyDescent="0.3">
      <c r="A15" s="19"/>
      <c r="E15" s="5"/>
    </row>
    <row r="16" spans="1:7" x14ac:dyDescent="0.3">
      <c r="A16" s="19"/>
      <c r="E16" s="5"/>
    </row>
    <row r="17" spans="1:5" x14ac:dyDescent="0.3">
      <c r="A17" s="19"/>
      <c r="E17" s="5"/>
    </row>
    <row r="18" spans="1:5" x14ac:dyDescent="0.3">
      <c r="A18" s="19"/>
      <c r="E18" s="5"/>
    </row>
    <row r="19" spans="1:5" x14ac:dyDescent="0.3">
      <c r="A19" s="19"/>
      <c r="E19" s="5"/>
    </row>
    <row r="20" spans="1:5" x14ac:dyDescent="0.3">
      <c r="A20" s="19"/>
      <c r="E20" s="5"/>
    </row>
    <row r="21" spans="1:5" x14ac:dyDescent="0.3">
      <c r="A21" s="19"/>
      <c r="E21" s="5"/>
    </row>
    <row r="22" spans="1:5" x14ac:dyDescent="0.3">
      <c r="A22" s="19"/>
      <c r="E22" s="5"/>
    </row>
    <row r="23" spans="1:5" x14ac:dyDescent="0.3">
      <c r="A23" s="19"/>
      <c r="E23" s="5"/>
    </row>
    <row r="24" spans="1:5" x14ac:dyDescent="0.3">
      <c r="A24" s="19"/>
      <c r="E24" s="5"/>
    </row>
    <row r="25" spans="1:5" x14ac:dyDescent="0.3">
      <c r="A25" s="19"/>
      <c r="E25" s="5"/>
    </row>
    <row r="26" spans="1:5" x14ac:dyDescent="0.3">
      <c r="A26" s="19"/>
      <c r="E26" s="5"/>
    </row>
    <row r="27" spans="1:5" x14ac:dyDescent="0.3">
      <c r="A27" s="19"/>
      <c r="E27" s="5"/>
    </row>
    <row r="28" spans="1:5" x14ac:dyDescent="0.3">
      <c r="A28" s="19"/>
      <c r="E28" s="5"/>
    </row>
    <row r="29" spans="1:5" x14ac:dyDescent="0.3">
      <c r="A29" s="19"/>
      <c r="E29" s="5"/>
    </row>
    <row r="30" spans="1:5" x14ac:dyDescent="0.3">
      <c r="A30" s="19"/>
      <c r="E30" s="5"/>
    </row>
    <row r="31" spans="1:5" x14ac:dyDescent="0.3">
      <c r="A31" s="19"/>
      <c r="E31" s="5"/>
    </row>
    <row r="32" spans="1:5" x14ac:dyDescent="0.3">
      <c r="A32" s="19"/>
      <c r="E32" s="5"/>
    </row>
    <row r="33" spans="1:5" x14ac:dyDescent="0.3">
      <c r="A33" s="19"/>
      <c r="E33" s="5"/>
    </row>
    <row r="34" spans="1:5" x14ac:dyDescent="0.3">
      <c r="A34" s="19"/>
      <c r="E34" s="5"/>
    </row>
    <row r="35" spans="1:5" x14ac:dyDescent="0.3">
      <c r="A35" s="19"/>
      <c r="E35" s="5"/>
    </row>
    <row r="36" spans="1:5" x14ac:dyDescent="0.3">
      <c r="A36" s="19"/>
      <c r="E36" s="5"/>
    </row>
    <row r="37" spans="1:5" x14ac:dyDescent="0.3">
      <c r="A37" s="19"/>
      <c r="E37" s="5"/>
    </row>
    <row r="38" spans="1:5" x14ac:dyDescent="0.3">
      <c r="A38" s="19"/>
      <c r="E38" s="5"/>
    </row>
    <row r="39" spans="1:5" x14ac:dyDescent="0.3">
      <c r="A39" s="19"/>
      <c r="E39" s="5"/>
    </row>
    <row r="40" spans="1:5" x14ac:dyDescent="0.3">
      <c r="A40" s="19"/>
      <c r="E40" s="5"/>
    </row>
    <row r="41" spans="1:5" x14ac:dyDescent="0.3">
      <c r="A41" s="19"/>
      <c r="E41" s="5"/>
    </row>
    <row r="42" spans="1:5" x14ac:dyDescent="0.3">
      <c r="A42" s="19"/>
      <c r="E42" s="5"/>
    </row>
    <row r="43" spans="1:5" x14ac:dyDescent="0.3">
      <c r="A43" s="19"/>
      <c r="E43" s="5"/>
    </row>
    <row r="44" spans="1:5" x14ac:dyDescent="0.3">
      <c r="A44" s="19"/>
      <c r="E44" s="5"/>
    </row>
    <row r="45" spans="1:5" x14ac:dyDescent="0.3">
      <c r="A45" s="19"/>
      <c r="E45" s="5"/>
    </row>
    <row r="46" spans="1:5" x14ac:dyDescent="0.3">
      <c r="A46" s="19"/>
      <c r="E46" s="5"/>
    </row>
    <row r="47" spans="1:5" x14ac:dyDescent="0.3">
      <c r="A47" s="19"/>
      <c r="E47" s="5"/>
    </row>
    <row r="48" spans="1:5" x14ac:dyDescent="0.3">
      <c r="A48" s="19"/>
      <c r="E48" s="5"/>
    </row>
    <row r="49" spans="1:5" x14ac:dyDescent="0.3">
      <c r="A49" s="19"/>
      <c r="E49" s="5"/>
    </row>
    <row r="50" spans="1:5" x14ac:dyDescent="0.3">
      <c r="A50" s="19"/>
      <c r="E50" s="5"/>
    </row>
    <row r="51" spans="1:5" x14ac:dyDescent="0.3">
      <c r="A51" s="19"/>
      <c r="E51" s="5"/>
    </row>
    <row r="52" spans="1:5" x14ac:dyDescent="0.3">
      <c r="A52" s="19"/>
      <c r="E52" s="5"/>
    </row>
    <row r="53" spans="1:5" x14ac:dyDescent="0.3">
      <c r="A53" s="19"/>
      <c r="E53" s="5"/>
    </row>
    <row r="54" spans="1:5" x14ac:dyDescent="0.3">
      <c r="A54" s="19"/>
      <c r="E54" s="5"/>
    </row>
    <row r="55" spans="1:5" x14ac:dyDescent="0.3">
      <c r="A55" s="19"/>
      <c r="E55" s="5"/>
    </row>
    <row r="56" spans="1:5" x14ac:dyDescent="0.3">
      <c r="A56" s="19"/>
      <c r="E56" s="5"/>
    </row>
    <row r="57" spans="1:5" x14ac:dyDescent="0.3">
      <c r="A57" s="19"/>
      <c r="E57" s="5"/>
    </row>
    <row r="58" spans="1:5" x14ac:dyDescent="0.3">
      <c r="A58" s="19"/>
      <c r="E58" s="5"/>
    </row>
    <row r="59" spans="1:5" x14ac:dyDescent="0.3">
      <c r="A59" s="19"/>
      <c r="E59" s="5"/>
    </row>
    <row r="60" spans="1:5" x14ac:dyDescent="0.3">
      <c r="A60" s="19"/>
      <c r="E60" s="5"/>
    </row>
    <row r="61" spans="1:5" x14ac:dyDescent="0.3">
      <c r="A61" s="19"/>
      <c r="E61" s="5"/>
    </row>
    <row r="62" spans="1:5" x14ac:dyDescent="0.3">
      <c r="A62" s="19"/>
      <c r="E62" s="5"/>
    </row>
    <row r="63" spans="1:5" x14ac:dyDescent="0.3">
      <c r="A63" s="19"/>
      <c r="E63" s="5"/>
    </row>
    <row r="64" spans="1:5" x14ac:dyDescent="0.3">
      <c r="A64" s="19"/>
      <c r="E64" s="5"/>
    </row>
    <row r="65" spans="1:5" x14ac:dyDescent="0.3">
      <c r="A65" s="19"/>
      <c r="E65" s="5"/>
    </row>
    <row r="66" spans="1:5" x14ac:dyDescent="0.3">
      <c r="A66" s="19"/>
      <c r="E66" s="5"/>
    </row>
    <row r="67" spans="1:5" x14ac:dyDescent="0.3">
      <c r="A67" s="19"/>
      <c r="E67" s="5"/>
    </row>
    <row r="68" spans="1:5" x14ac:dyDescent="0.3">
      <c r="A68" s="19"/>
      <c r="E68" s="5"/>
    </row>
    <row r="69" spans="1:5" x14ac:dyDescent="0.3">
      <c r="A69" s="19"/>
      <c r="E69" s="5"/>
    </row>
    <row r="70" spans="1:5" x14ac:dyDescent="0.3">
      <c r="A70" s="19"/>
      <c r="E70" s="5"/>
    </row>
    <row r="71" spans="1:5" x14ac:dyDescent="0.3">
      <c r="A71" s="19"/>
      <c r="E71" s="5"/>
    </row>
    <row r="72" spans="1:5" x14ac:dyDescent="0.3">
      <c r="A72" s="19"/>
      <c r="E72" s="5"/>
    </row>
    <row r="73" spans="1:5" x14ac:dyDescent="0.3">
      <c r="A73" s="19"/>
      <c r="E73" s="5"/>
    </row>
    <row r="74" spans="1:5" x14ac:dyDescent="0.3">
      <c r="A74" s="19"/>
      <c r="E74" s="5"/>
    </row>
    <row r="75" spans="1:5" x14ac:dyDescent="0.3">
      <c r="A75" s="19"/>
      <c r="E75" s="5"/>
    </row>
    <row r="76" spans="1:5" x14ac:dyDescent="0.3">
      <c r="A76" s="19"/>
      <c r="E76" s="5"/>
    </row>
    <row r="77" spans="1:5" x14ac:dyDescent="0.3">
      <c r="A77" s="19"/>
      <c r="E77" s="5"/>
    </row>
    <row r="78" spans="1:5" x14ac:dyDescent="0.3">
      <c r="A78" s="19"/>
      <c r="E78" s="5"/>
    </row>
    <row r="79" spans="1:5" x14ac:dyDescent="0.3">
      <c r="A79" s="19"/>
      <c r="E79" s="5"/>
    </row>
    <row r="80" spans="1:5" x14ac:dyDescent="0.3">
      <c r="A80" s="19"/>
      <c r="E80" s="5"/>
    </row>
    <row r="81" spans="1:5" x14ac:dyDescent="0.3">
      <c r="A81" s="19"/>
      <c r="E81" s="5"/>
    </row>
    <row r="82" spans="1:5" x14ac:dyDescent="0.3">
      <c r="A82" s="19"/>
      <c r="E82" s="5"/>
    </row>
    <row r="83" spans="1:5" x14ac:dyDescent="0.3">
      <c r="A83" s="19"/>
      <c r="E83" s="5"/>
    </row>
    <row r="84" spans="1:5" x14ac:dyDescent="0.3">
      <c r="A84" s="19"/>
      <c r="E84" s="5"/>
    </row>
    <row r="85" spans="1:5" x14ac:dyDescent="0.3">
      <c r="A85" s="19"/>
      <c r="E85" s="5"/>
    </row>
    <row r="86" spans="1:5" x14ac:dyDescent="0.3">
      <c r="A86" s="19"/>
      <c r="E86" s="5"/>
    </row>
    <row r="87" spans="1:5" x14ac:dyDescent="0.3">
      <c r="A87" s="19"/>
      <c r="E87" s="5"/>
    </row>
    <row r="88" spans="1:5" x14ac:dyDescent="0.3">
      <c r="A88" s="19"/>
      <c r="E88" s="5"/>
    </row>
    <row r="89" spans="1:5" x14ac:dyDescent="0.3">
      <c r="A89" s="19"/>
      <c r="E89" s="5"/>
    </row>
    <row r="90" spans="1:5" x14ac:dyDescent="0.3">
      <c r="A90" s="19"/>
      <c r="E90" s="5"/>
    </row>
    <row r="91" spans="1:5" x14ac:dyDescent="0.3">
      <c r="A91" s="19"/>
      <c r="E91" s="5"/>
    </row>
    <row r="92" spans="1:5" x14ac:dyDescent="0.3">
      <c r="A92" s="19"/>
      <c r="E92" s="5"/>
    </row>
    <row r="93" spans="1:5" x14ac:dyDescent="0.3">
      <c r="A93" s="19"/>
      <c r="E93" s="5"/>
    </row>
    <row r="94" spans="1:5" x14ac:dyDescent="0.3">
      <c r="A94" s="19"/>
      <c r="E94" s="5"/>
    </row>
    <row r="95" spans="1:5" x14ac:dyDescent="0.3">
      <c r="A95" s="19"/>
      <c r="E95" s="5"/>
    </row>
    <row r="96" spans="1:5" x14ac:dyDescent="0.3">
      <c r="A96" s="19"/>
      <c r="E96" s="5"/>
    </row>
    <row r="97" spans="1:5" x14ac:dyDescent="0.3">
      <c r="A97" s="19"/>
      <c r="E97" s="5"/>
    </row>
    <row r="98" spans="1:5" x14ac:dyDescent="0.3">
      <c r="A98" s="19"/>
      <c r="E98" s="5"/>
    </row>
    <row r="99" spans="1:5" x14ac:dyDescent="0.3">
      <c r="A99" s="19"/>
      <c r="E99" s="5"/>
    </row>
    <row r="100" spans="1:5" x14ac:dyDescent="0.3">
      <c r="A100" s="19"/>
      <c r="E100" s="5"/>
    </row>
    <row r="101" spans="1:5" x14ac:dyDescent="0.3">
      <c r="A101" s="19"/>
      <c r="E101" s="5"/>
    </row>
    <row r="102" spans="1:5" x14ac:dyDescent="0.3">
      <c r="A102" s="19"/>
      <c r="E102" s="5"/>
    </row>
    <row r="103" spans="1:5" x14ac:dyDescent="0.3">
      <c r="A103" s="19"/>
      <c r="E103" s="5"/>
    </row>
    <row r="104" spans="1:5" x14ac:dyDescent="0.3">
      <c r="A104" s="19"/>
      <c r="E104" s="5"/>
    </row>
    <row r="105" spans="1:5" x14ac:dyDescent="0.3">
      <c r="A105" s="19"/>
      <c r="E105" s="5"/>
    </row>
    <row r="106" spans="1:5" x14ac:dyDescent="0.3">
      <c r="A106" s="19"/>
      <c r="E106" s="5"/>
    </row>
    <row r="107" spans="1:5" x14ac:dyDescent="0.3">
      <c r="A107" s="19"/>
      <c r="E107" s="5"/>
    </row>
    <row r="108" spans="1:5" x14ac:dyDescent="0.3">
      <c r="A108" s="19"/>
      <c r="E108" s="5"/>
    </row>
  </sheetData>
  <conditionalFormatting sqref="E2:E13">
    <cfRule type="colorScale" priority="14">
      <colorScale>
        <cfvo type="min"/>
        <cfvo type="percentile" val="50"/>
        <cfvo type="max"/>
        <color rgb="FFF8696B"/>
        <color rgb="FFFFEB84"/>
        <color rgb="FF63BE7B"/>
      </colorScale>
    </cfRule>
  </conditionalFormatting>
  <conditionalFormatting sqref="G2:G13">
    <cfRule type="aboveAverage" dxfId="3" priority="4"/>
  </conditionalFormatting>
  <conditionalFormatting sqref="G3:G8">
    <cfRule type="dataBar" priority="2">
      <dataBar>
        <cfvo type="min"/>
        <cfvo type="max"/>
        <color rgb="FF638EC6"/>
      </dataBar>
      <extLst>
        <ext xmlns:x14="http://schemas.microsoft.com/office/spreadsheetml/2009/9/main" uri="{B025F937-C7B1-47D3-B67F-A62EFF666E3E}">
          <x14:id>{A551704C-FE4E-4CEA-9060-DD3C62FC359C}</x14:id>
        </ext>
      </extLst>
    </cfRule>
  </conditionalFormatting>
  <conditionalFormatting sqref="G11:G13">
    <cfRule type="dataBar" priority="1">
      <dataBar>
        <cfvo type="min"/>
        <cfvo type="max"/>
        <color rgb="FFFFB628"/>
      </dataBar>
      <extLst>
        <ext xmlns:x14="http://schemas.microsoft.com/office/spreadsheetml/2009/9/main" uri="{B025F937-C7B1-47D3-B67F-A62EFF666E3E}">
          <x14:id>{AD197D21-2446-44BD-9454-375851C9DA38}</x14:id>
        </ext>
      </extLst>
    </cfRule>
  </conditionalFormatting>
  <conditionalFormatting sqref="G24">
    <cfRule type="dataBar" priority="3">
      <dataBar>
        <cfvo type="min"/>
        <cfvo type="max"/>
        <color rgb="FF638EC6"/>
      </dataBar>
      <extLst>
        <ext xmlns:x14="http://schemas.microsoft.com/office/spreadsheetml/2009/9/main" uri="{B025F937-C7B1-47D3-B67F-A62EFF666E3E}">
          <x14:id>{26F93BDB-789B-4763-80B3-D255FDEE5DDF}</x14:id>
        </ext>
      </extLst>
    </cfRule>
  </conditionalFormatting>
  <conditionalFormatting sqref="G1:H1 G14:H16 H2:H13">
    <cfRule type="top10" dxfId="2" priority="10" rank="3"/>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551704C-FE4E-4CEA-9060-DD3C62FC359C}">
            <x14:dataBar minLength="0" maxLength="100" gradient="0">
              <x14:cfvo type="autoMin"/>
              <x14:cfvo type="autoMax"/>
              <x14:negativeFillColor rgb="FFFF0000"/>
              <x14:axisColor rgb="FF000000"/>
            </x14:dataBar>
          </x14:cfRule>
          <xm:sqref>G3:G8</xm:sqref>
        </x14:conditionalFormatting>
        <x14:conditionalFormatting xmlns:xm="http://schemas.microsoft.com/office/excel/2006/main">
          <x14:cfRule type="dataBar" id="{AD197D21-2446-44BD-9454-375851C9DA38}">
            <x14:dataBar minLength="0" maxLength="100" border="1" negativeBarBorderColorSameAsPositive="0">
              <x14:cfvo type="autoMin"/>
              <x14:cfvo type="autoMax"/>
              <x14:borderColor rgb="FFFFB628"/>
              <x14:negativeFillColor rgb="FFFF0000"/>
              <x14:negativeBorderColor rgb="FFFF0000"/>
              <x14:axisColor rgb="FF000000"/>
            </x14:dataBar>
          </x14:cfRule>
          <xm:sqref>G11:G13</xm:sqref>
        </x14:conditionalFormatting>
        <x14:conditionalFormatting xmlns:xm="http://schemas.microsoft.com/office/excel/2006/main">
          <x14:cfRule type="dataBar" id="{26F93BDB-789B-4763-80B3-D255FDEE5DDF}">
            <x14:dataBar minLength="0" maxLength="100" gradient="0">
              <x14:cfvo type="autoMin"/>
              <x14:cfvo type="autoMax"/>
              <x14:negativeFillColor rgb="FFFF0000"/>
              <x14:axisColor rgb="FF000000"/>
            </x14:dataBar>
          </x14:cfRule>
          <xm:sqref>G24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E7CB-A384-0C4E-80CD-9F1AD9D6D58B}">
  <dimension ref="A1:J7"/>
  <sheetViews>
    <sheetView zoomScale="107" zoomScaleNormal="107" workbookViewId="0">
      <selection activeCell="F14" sqref="F14"/>
    </sheetView>
  </sheetViews>
  <sheetFormatPr defaultColWidth="11.19921875" defaultRowHeight="15.6" x14ac:dyDescent="0.3"/>
  <cols>
    <col min="1" max="1" width="39.3984375" bestFit="1" customWidth="1"/>
    <col min="2" max="2" width="13.796875" bestFit="1" customWidth="1"/>
    <col min="3" max="3" width="6.19921875" bestFit="1" customWidth="1"/>
    <col min="4" max="4" width="16.59765625" bestFit="1" customWidth="1"/>
    <col min="5" max="5" width="15.59765625" bestFit="1" customWidth="1"/>
    <col min="6" max="6" width="15.3984375" bestFit="1" customWidth="1"/>
    <col min="7" max="7" width="12" bestFit="1" customWidth="1"/>
    <col min="10" max="10" width="23.8984375" bestFit="1" customWidth="1"/>
  </cols>
  <sheetData>
    <row r="1" spans="1:10" x14ac:dyDescent="0.3">
      <c r="A1" s="1" t="s">
        <v>172</v>
      </c>
      <c r="B1" s="1" t="s">
        <v>176</v>
      </c>
      <c r="C1" s="1" t="s">
        <v>173</v>
      </c>
      <c r="D1" s="1" t="s">
        <v>174</v>
      </c>
      <c r="E1" s="1" t="s">
        <v>186</v>
      </c>
      <c r="F1" s="1" t="s">
        <v>187</v>
      </c>
      <c r="G1" s="1" t="s">
        <v>188</v>
      </c>
    </row>
    <row r="2" spans="1:10" x14ac:dyDescent="0.3">
      <c r="A2" t="s">
        <v>175</v>
      </c>
      <c r="B2" t="s">
        <v>177</v>
      </c>
      <c r="C2">
        <v>4.5</v>
      </c>
      <c r="D2">
        <v>81583</v>
      </c>
      <c r="E2">
        <v>255</v>
      </c>
      <c r="F2">
        <v>1364</v>
      </c>
      <c r="G2">
        <v>1364</v>
      </c>
    </row>
    <row r="3" spans="1:10" x14ac:dyDescent="0.3">
      <c r="A3" t="s">
        <v>178</v>
      </c>
      <c r="B3" t="s">
        <v>179</v>
      </c>
      <c r="C3">
        <v>4.5999999999999996</v>
      </c>
      <c r="D3">
        <v>99503</v>
      </c>
      <c r="E3">
        <v>216</v>
      </c>
      <c r="F3">
        <v>341.4</v>
      </c>
      <c r="G3">
        <v>75</v>
      </c>
    </row>
    <row r="4" spans="1:10" x14ac:dyDescent="0.3">
      <c r="A4" t="s">
        <v>180</v>
      </c>
      <c r="B4" t="s">
        <v>181</v>
      </c>
      <c r="C4">
        <v>4.5999999999999996</v>
      </c>
      <c r="D4">
        <v>26427</v>
      </c>
      <c r="E4">
        <v>375</v>
      </c>
      <c r="F4">
        <v>1359</v>
      </c>
      <c r="G4">
        <v>180.5</v>
      </c>
      <c r="J4" t="s">
        <v>514</v>
      </c>
    </row>
    <row r="5" spans="1:10" x14ac:dyDescent="0.3">
      <c r="A5" t="s">
        <v>182</v>
      </c>
      <c r="B5" t="s">
        <v>183</v>
      </c>
      <c r="C5">
        <v>4.7</v>
      </c>
      <c r="D5">
        <v>58360</v>
      </c>
      <c r="E5">
        <v>285</v>
      </c>
      <c r="F5">
        <v>1285.71</v>
      </c>
      <c r="G5">
        <v>270.75</v>
      </c>
      <c r="J5" t="s">
        <v>513</v>
      </c>
    </row>
    <row r="6" spans="1:10" x14ac:dyDescent="0.3">
      <c r="A6" t="s">
        <v>184</v>
      </c>
      <c r="B6" t="s">
        <v>185</v>
      </c>
      <c r="C6">
        <v>4.4000000000000004</v>
      </c>
      <c r="D6">
        <v>12761</v>
      </c>
      <c r="E6">
        <v>359</v>
      </c>
      <c r="F6">
        <v>776</v>
      </c>
      <c r="G6">
        <v>218.48</v>
      </c>
      <c r="J6" t="s">
        <v>515</v>
      </c>
    </row>
    <row r="7" spans="1:10" x14ac:dyDescent="0.3">
      <c r="A7" t="s">
        <v>189</v>
      </c>
      <c r="B7" t="s">
        <v>190</v>
      </c>
      <c r="C7">
        <v>4.4000000000000004</v>
      </c>
      <c r="D7">
        <v>12720</v>
      </c>
      <c r="E7">
        <v>349</v>
      </c>
      <c r="F7">
        <v>709</v>
      </c>
      <c r="G7">
        <v>235.21</v>
      </c>
      <c r="J7" t="s">
        <v>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7E86-E3BB-2442-B4E1-284F4553E036}">
  <dimension ref="A1:H13"/>
  <sheetViews>
    <sheetView zoomScale="102" zoomScaleNormal="102" workbookViewId="0">
      <selection activeCell="J4" sqref="J4"/>
    </sheetView>
  </sheetViews>
  <sheetFormatPr defaultColWidth="11.19921875" defaultRowHeight="15.6" x14ac:dyDescent="0.3"/>
  <cols>
    <col min="1" max="1" width="17.296875" bestFit="1" customWidth="1"/>
    <col min="2" max="2" width="46.796875" bestFit="1" customWidth="1"/>
    <col min="3" max="3" width="18.296875" bestFit="1" customWidth="1"/>
    <col min="8" max="8" width="18.09765625" bestFit="1" customWidth="1"/>
  </cols>
  <sheetData>
    <row r="1" spans="1:8" x14ac:dyDescent="0.3">
      <c r="A1" s="22" t="s">
        <v>275</v>
      </c>
      <c r="B1" s="22" t="s">
        <v>276</v>
      </c>
      <c r="C1" s="22" t="s">
        <v>277</v>
      </c>
    </row>
    <row r="2" spans="1:8" x14ac:dyDescent="0.3">
      <c r="A2" t="s">
        <v>234</v>
      </c>
      <c r="B2" t="s">
        <v>404</v>
      </c>
      <c r="C2" s="32" t="s">
        <v>110</v>
      </c>
    </row>
    <row r="3" spans="1:8" x14ac:dyDescent="0.3">
      <c r="A3" t="s">
        <v>235</v>
      </c>
      <c r="B3" t="s">
        <v>278</v>
      </c>
      <c r="C3" t="s">
        <v>110</v>
      </c>
    </row>
    <row r="4" spans="1:8" x14ac:dyDescent="0.3">
      <c r="A4" t="s">
        <v>236</v>
      </c>
      <c r="B4" t="s">
        <v>279</v>
      </c>
      <c r="C4" t="s">
        <v>110</v>
      </c>
    </row>
    <row r="5" spans="1:8" x14ac:dyDescent="0.3">
      <c r="A5" t="s">
        <v>237</v>
      </c>
      <c r="B5" t="s">
        <v>290</v>
      </c>
      <c r="C5" t="s">
        <v>110</v>
      </c>
    </row>
    <row r="6" spans="1:8" x14ac:dyDescent="0.3">
      <c r="A6" t="s">
        <v>238</v>
      </c>
      <c r="B6" t="s">
        <v>280</v>
      </c>
      <c r="C6" s="32" t="s">
        <v>110</v>
      </c>
      <c r="H6" t="s">
        <v>517</v>
      </c>
    </row>
    <row r="7" spans="1:8" x14ac:dyDescent="0.3">
      <c r="A7" t="s">
        <v>240</v>
      </c>
      <c r="B7" t="s">
        <v>283</v>
      </c>
      <c r="C7" t="s">
        <v>87</v>
      </c>
      <c r="H7" t="s">
        <v>538</v>
      </c>
    </row>
    <row r="8" spans="1:8" x14ac:dyDescent="0.3">
      <c r="A8" t="s">
        <v>241</v>
      </c>
      <c r="B8" t="s">
        <v>288</v>
      </c>
      <c r="C8" t="s">
        <v>289</v>
      </c>
      <c r="H8" t="s">
        <v>539</v>
      </c>
    </row>
    <row r="9" spans="1:8" x14ac:dyDescent="0.3">
      <c r="A9" t="s">
        <v>242</v>
      </c>
      <c r="B9" t="s">
        <v>281</v>
      </c>
      <c r="C9" t="s">
        <v>110</v>
      </c>
      <c r="H9" t="s">
        <v>518</v>
      </c>
    </row>
    <row r="10" spans="1:8" x14ac:dyDescent="0.3">
      <c r="A10" t="s">
        <v>244</v>
      </c>
      <c r="B10" t="s">
        <v>284</v>
      </c>
      <c r="C10" t="s">
        <v>28</v>
      </c>
      <c r="H10" t="s">
        <v>519</v>
      </c>
    </row>
    <row r="11" spans="1:8" x14ac:dyDescent="0.3">
      <c r="A11" t="s">
        <v>243</v>
      </c>
      <c r="B11" t="s">
        <v>282</v>
      </c>
      <c r="C11" s="32" t="s">
        <v>110</v>
      </c>
      <c r="H11" t="s">
        <v>540</v>
      </c>
    </row>
    <row r="12" spans="1:8" x14ac:dyDescent="0.3">
      <c r="A12" t="s">
        <v>246</v>
      </c>
      <c r="B12" t="s">
        <v>285</v>
      </c>
      <c r="C12" t="s">
        <v>32</v>
      </c>
    </row>
    <row r="13" spans="1:8" x14ac:dyDescent="0.3">
      <c r="A13" t="s">
        <v>248</v>
      </c>
      <c r="B13" t="s">
        <v>286</v>
      </c>
      <c r="C13"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7E1C0-4D44-784A-BBF0-E6073C7C0D5D}">
  <dimension ref="A1:G9"/>
  <sheetViews>
    <sheetView zoomScale="107" zoomScaleNormal="107" workbookViewId="0">
      <selection activeCell="E11" sqref="E11"/>
    </sheetView>
  </sheetViews>
  <sheetFormatPr defaultColWidth="11.19921875" defaultRowHeight="15.6" x14ac:dyDescent="0.3"/>
  <cols>
    <col min="1" max="1" width="20.3984375" customWidth="1"/>
    <col min="2" max="2" width="12.59765625" customWidth="1"/>
  </cols>
  <sheetData>
    <row r="1" spans="1:7" x14ac:dyDescent="0.3">
      <c r="A1" s="22" t="s">
        <v>275</v>
      </c>
      <c r="B1" s="22" t="s">
        <v>292</v>
      </c>
    </row>
    <row r="2" spans="1:7" x14ac:dyDescent="0.3">
      <c r="A2" t="s">
        <v>212</v>
      </c>
      <c r="B2">
        <v>99</v>
      </c>
      <c r="D2">
        <v>89</v>
      </c>
    </row>
    <row r="3" spans="1:7" x14ac:dyDescent="0.3">
      <c r="A3" t="s">
        <v>220</v>
      </c>
      <c r="B3">
        <v>99</v>
      </c>
      <c r="D3">
        <v>70</v>
      </c>
    </row>
    <row r="4" spans="1:7" x14ac:dyDescent="0.3">
      <c r="A4" t="s">
        <v>206</v>
      </c>
      <c r="B4">
        <v>60</v>
      </c>
      <c r="D4">
        <v>56</v>
      </c>
    </row>
    <row r="5" spans="1:7" x14ac:dyDescent="0.3">
      <c r="A5" t="s">
        <v>233</v>
      </c>
      <c r="B5">
        <v>93</v>
      </c>
      <c r="D5">
        <v>40</v>
      </c>
    </row>
    <row r="6" spans="1:7" x14ac:dyDescent="0.3">
      <c r="A6" t="s">
        <v>222</v>
      </c>
      <c r="B6">
        <v>40</v>
      </c>
      <c r="D6">
        <v>30</v>
      </c>
    </row>
    <row r="7" spans="1:7" x14ac:dyDescent="0.3">
      <c r="A7" t="s">
        <v>205</v>
      </c>
      <c r="B7">
        <v>100</v>
      </c>
      <c r="D7">
        <v>4</v>
      </c>
      <c r="G7" t="s">
        <v>520</v>
      </c>
    </row>
    <row r="8" spans="1:7" x14ac:dyDescent="0.3">
      <c r="A8" t="s">
        <v>202</v>
      </c>
      <c r="B8">
        <v>65</v>
      </c>
      <c r="D8">
        <v>4</v>
      </c>
      <c r="G8" t="s">
        <v>521</v>
      </c>
    </row>
    <row r="9" spans="1:7" x14ac:dyDescent="0.3">
      <c r="A9" t="s">
        <v>210</v>
      </c>
      <c r="B9">
        <v>100</v>
      </c>
      <c r="D9">
        <v>3</v>
      </c>
    </row>
  </sheetData>
  <autoFilter ref="A1:B9" xr:uid="{3E97E1C0-4D44-784A-BBF0-E6073C7C0D5D}">
    <sortState xmlns:xlrd2="http://schemas.microsoft.com/office/spreadsheetml/2017/richdata2" ref="A2:B9">
      <sortCondition descending="1" ref="A1:A9"/>
    </sortState>
  </autoFilter>
  <sortState xmlns:xlrd2="http://schemas.microsoft.com/office/spreadsheetml/2017/richdata2" ref="D2:D9">
    <sortCondition descending="1" ref="D2:D9"/>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91900-0487-6848-BC78-0B1C554BCCED}">
  <dimension ref="A1:H21"/>
  <sheetViews>
    <sheetView zoomScale="89" zoomScaleNormal="89" workbookViewId="0">
      <selection activeCell="E30" sqref="E30"/>
    </sheetView>
  </sheetViews>
  <sheetFormatPr defaultColWidth="11.19921875" defaultRowHeight="15.6" x14ac:dyDescent="0.3"/>
  <cols>
    <col min="1" max="1" width="7" customWidth="1"/>
    <col min="2" max="2" width="26.796875" bestFit="1" customWidth="1"/>
    <col min="3" max="3" width="25.796875" bestFit="1" customWidth="1"/>
    <col min="4" max="4" width="12.296875" bestFit="1" customWidth="1"/>
    <col min="5" max="5" width="76.19921875" bestFit="1" customWidth="1"/>
    <col min="6" max="6" width="16.69921875" style="27" bestFit="1" customWidth="1"/>
  </cols>
  <sheetData>
    <row r="1" spans="1:8" x14ac:dyDescent="0.3">
      <c r="A1" s="1" t="s">
        <v>7</v>
      </c>
      <c r="B1" s="1" t="s">
        <v>8</v>
      </c>
      <c r="C1" s="1" t="s">
        <v>9</v>
      </c>
      <c r="D1" s="1" t="s">
        <v>277</v>
      </c>
      <c r="E1" s="1" t="s">
        <v>11</v>
      </c>
      <c r="F1" s="26" t="s">
        <v>414</v>
      </c>
    </row>
    <row r="2" spans="1:8" x14ac:dyDescent="0.3">
      <c r="A2">
        <v>1</v>
      </c>
      <c r="B2" t="s">
        <v>382</v>
      </c>
      <c r="C2" t="s">
        <v>12</v>
      </c>
      <c r="D2" t="s">
        <v>13</v>
      </c>
      <c r="E2" t="s">
        <v>14</v>
      </c>
      <c r="F2" s="24">
        <v>200000000</v>
      </c>
    </row>
    <row r="3" spans="1:8" x14ac:dyDescent="0.3">
      <c r="A3">
        <v>9</v>
      </c>
      <c r="B3" t="s">
        <v>385</v>
      </c>
      <c r="C3" t="s">
        <v>40</v>
      </c>
      <c r="D3" t="s">
        <v>17</v>
      </c>
      <c r="E3" t="s">
        <v>41</v>
      </c>
      <c r="F3" s="24">
        <v>70000000</v>
      </c>
      <c r="H3" t="s">
        <v>520</v>
      </c>
    </row>
    <row r="4" spans="1:8" x14ac:dyDescent="0.3">
      <c r="A4">
        <v>10</v>
      </c>
      <c r="B4" t="s">
        <v>410</v>
      </c>
      <c r="C4" t="s">
        <v>43</v>
      </c>
      <c r="D4" t="s">
        <v>13</v>
      </c>
      <c r="E4" t="s">
        <v>44</v>
      </c>
      <c r="F4" s="24">
        <v>50000000</v>
      </c>
      <c r="H4" t="s">
        <v>522</v>
      </c>
    </row>
    <row r="5" spans="1:8" hidden="1" x14ac:dyDescent="0.3">
      <c r="A5">
        <v>4</v>
      </c>
      <c r="B5" t="s">
        <v>384</v>
      </c>
      <c r="C5" t="s">
        <v>23</v>
      </c>
      <c r="D5" t="s">
        <v>24</v>
      </c>
      <c r="E5" t="s">
        <v>25</v>
      </c>
      <c r="F5" s="24">
        <v>3000000</v>
      </c>
    </row>
    <row r="6" spans="1:8" hidden="1" x14ac:dyDescent="0.3">
      <c r="A6">
        <v>5</v>
      </c>
      <c r="B6" t="s">
        <v>406</v>
      </c>
      <c r="C6" t="s">
        <v>27</v>
      </c>
      <c r="D6" t="s">
        <v>28</v>
      </c>
      <c r="E6" t="s">
        <v>29</v>
      </c>
      <c r="F6" s="24">
        <v>1800000</v>
      </c>
    </row>
    <row r="7" spans="1:8" x14ac:dyDescent="0.3">
      <c r="A7">
        <v>8</v>
      </c>
      <c r="B7" t="s">
        <v>409</v>
      </c>
      <c r="C7" t="s">
        <v>37</v>
      </c>
      <c r="D7" t="s">
        <v>38</v>
      </c>
      <c r="E7" t="s">
        <v>39</v>
      </c>
      <c r="F7" s="24">
        <v>6000000</v>
      </c>
    </row>
    <row r="8" spans="1:8" x14ac:dyDescent="0.3">
      <c r="A8">
        <v>18</v>
      </c>
      <c r="B8" t="s">
        <v>413</v>
      </c>
      <c r="C8" t="s">
        <v>62</v>
      </c>
      <c r="D8" t="s">
        <v>63</v>
      </c>
      <c r="E8" t="s">
        <v>64</v>
      </c>
      <c r="F8" s="24">
        <v>150000000</v>
      </c>
    </row>
    <row r="9" spans="1:8" x14ac:dyDescent="0.3">
      <c r="A9">
        <v>12</v>
      </c>
      <c r="B9" t="s">
        <v>386</v>
      </c>
      <c r="C9" t="s">
        <v>48</v>
      </c>
      <c r="D9" t="s">
        <v>13</v>
      </c>
      <c r="E9" t="s">
        <v>49</v>
      </c>
      <c r="F9" s="24">
        <v>12000000</v>
      </c>
    </row>
    <row r="10" spans="1:8" x14ac:dyDescent="0.3">
      <c r="A10">
        <v>14</v>
      </c>
      <c r="B10" t="s">
        <v>412</v>
      </c>
      <c r="C10" t="s">
        <v>52</v>
      </c>
      <c r="D10" t="s">
        <v>28</v>
      </c>
      <c r="F10" s="24">
        <v>5900000</v>
      </c>
    </row>
    <row r="11" spans="1:8" x14ac:dyDescent="0.3">
      <c r="A11">
        <v>17</v>
      </c>
      <c r="B11" t="s">
        <v>390</v>
      </c>
      <c r="C11" t="s">
        <v>40</v>
      </c>
      <c r="D11" t="s">
        <v>59</v>
      </c>
      <c r="E11" t="s">
        <v>60</v>
      </c>
      <c r="F11" s="24">
        <v>231000000</v>
      </c>
    </row>
    <row r="12" spans="1:8" hidden="1" x14ac:dyDescent="0.3">
      <c r="A12">
        <v>19</v>
      </c>
      <c r="B12" t="s">
        <v>391</v>
      </c>
      <c r="C12" t="s">
        <v>66</v>
      </c>
      <c r="D12" t="s">
        <v>17</v>
      </c>
      <c r="E12" t="s">
        <v>67</v>
      </c>
      <c r="F12" s="24">
        <v>486000</v>
      </c>
    </row>
    <row r="13" spans="1:8" hidden="1" x14ac:dyDescent="0.3">
      <c r="A13">
        <v>20</v>
      </c>
      <c r="B13" t="s">
        <v>392</v>
      </c>
      <c r="C13" t="s">
        <v>68</v>
      </c>
      <c r="D13" t="s">
        <v>17</v>
      </c>
      <c r="E13" t="s">
        <v>69</v>
      </c>
      <c r="F13" s="24">
        <v>1500000</v>
      </c>
    </row>
    <row r="14" spans="1:8" x14ac:dyDescent="0.3">
      <c r="A14">
        <v>13</v>
      </c>
      <c r="B14" t="s">
        <v>387</v>
      </c>
      <c r="C14" t="s">
        <v>40</v>
      </c>
      <c r="D14" t="s">
        <v>13</v>
      </c>
      <c r="E14" t="s">
        <v>50</v>
      </c>
      <c r="F14" s="24">
        <v>30000000</v>
      </c>
    </row>
    <row r="15" spans="1:8" x14ac:dyDescent="0.3">
      <c r="A15">
        <v>3</v>
      </c>
      <c r="B15" t="s">
        <v>383</v>
      </c>
      <c r="C15" t="s">
        <v>20</v>
      </c>
      <c r="D15" t="s">
        <v>13</v>
      </c>
      <c r="E15" t="s">
        <v>21</v>
      </c>
      <c r="F15" s="24">
        <v>18358860</v>
      </c>
    </row>
    <row r="16" spans="1:8" x14ac:dyDescent="0.3">
      <c r="A16">
        <v>6</v>
      </c>
      <c r="B16" t="s">
        <v>407</v>
      </c>
      <c r="C16" t="s">
        <v>31</v>
      </c>
      <c r="D16" t="s">
        <v>32</v>
      </c>
      <c r="E16" t="s">
        <v>33</v>
      </c>
      <c r="F16" s="24">
        <v>9000000</v>
      </c>
    </row>
    <row r="17" spans="1:6" x14ac:dyDescent="0.3">
      <c r="A17">
        <v>16</v>
      </c>
      <c r="B17" t="s">
        <v>389</v>
      </c>
      <c r="C17" t="s">
        <v>56</v>
      </c>
      <c r="D17" t="s">
        <v>57</v>
      </c>
      <c r="E17" t="s">
        <v>58</v>
      </c>
      <c r="F17" s="24">
        <v>50000000</v>
      </c>
    </row>
    <row r="18" spans="1:6" x14ac:dyDescent="0.3">
      <c r="A18">
        <v>11</v>
      </c>
      <c r="B18" t="s">
        <v>411</v>
      </c>
      <c r="C18" t="s">
        <v>37</v>
      </c>
      <c r="D18" t="s">
        <v>17</v>
      </c>
      <c r="E18" t="s">
        <v>46</v>
      </c>
      <c r="F18" s="24">
        <v>20000000</v>
      </c>
    </row>
    <row r="19" spans="1:6" x14ac:dyDescent="0.3">
      <c r="A19">
        <v>2</v>
      </c>
      <c r="B19" t="s">
        <v>405</v>
      </c>
      <c r="C19" t="s">
        <v>16</v>
      </c>
      <c r="D19" t="s">
        <v>17</v>
      </c>
      <c r="E19" t="s">
        <v>18</v>
      </c>
      <c r="F19" s="24">
        <v>8048394</v>
      </c>
    </row>
    <row r="20" spans="1:6" x14ac:dyDescent="0.3">
      <c r="A20">
        <v>7</v>
      </c>
      <c r="B20" t="s">
        <v>408</v>
      </c>
      <c r="C20" t="s">
        <v>35</v>
      </c>
      <c r="D20" t="s">
        <v>17</v>
      </c>
      <c r="E20" t="s">
        <v>36</v>
      </c>
      <c r="F20" s="24">
        <v>150000000</v>
      </c>
    </row>
    <row r="21" spans="1:6" hidden="1" x14ac:dyDescent="0.3">
      <c r="A21">
        <v>15</v>
      </c>
      <c r="B21" t="s">
        <v>388</v>
      </c>
      <c r="C21" t="s">
        <v>54</v>
      </c>
      <c r="D21" t="s">
        <v>13</v>
      </c>
      <c r="E21" t="s">
        <v>55</v>
      </c>
      <c r="F21" s="24">
        <v>2000000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B3DE-1311-5149-B1E9-BB30860C7A5E}">
  <dimension ref="A1:K3045"/>
  <sheetViews>
    <sheetView topLeftCell="E37" zoomScale="78" zoomScaleNormal="78" workbookViewId="0">
      <pane xSplit="2856" topLeftCell="D1" activePane="topRight"/>
      <selection pane="topRight" activeCell="D44" sqref="D44"/>
    </sheetView>
  </sheetViews>
  <sheetFormatPr defaultColWidth="8.796875" defaultRowHeight="15.6" x14ac:dyDescent="0.3"/>
  <cols>
    <col min="1" max="1" width="26.796875" customWidth="1"/>
    <col min="2" max="2" width="25.796875" bestFit="1" customWidth="1"/>
    <col min="3" max="3" width="12.296875" bestFit="1" customWidth="1"/>
    <col min="4" max="4" width="101.69921875" style="5" bestFit="1" customWidth="1"/>
    <col min="5" max="5" width="18.19921875" bestFit="1" customWidth="1"/>
    <col min="6" max="6" width="13.796875" bestFit="1" customWidth="1"/>
  </cols>
  <sheetData>
    <row r="1" spans="1:11" s="16" customFormat="1" x14ac:dyDescent="0.3">
      <c r="A1" s="1" t="s">
        <v>430</v>
      </c>
      <c r="B1" s="1" t="s">
        <v>9</v>
      </c>
      <c r="C1" s="1" t="s">
        <v>10</v>
      </c>
      <c r="D1" s="1" t="s">
        <v>11</v>
      </c>
      <c r="E1" s="1" t="s">
        <v>423</v>
      </c>
      <c r="F1" s="1" t="s">
        <v>422</v>
      </c>
    </row>
    <row r="2" spans="1:11" x14ac:dyDescent="0.3">
      <c r="A2" t="s">
        <v>382</v>
      </c>
      <c r="B2" t="s">
        <v>12</v>
      </c>
      <c r="C2" t="s">
        <v>13</v>
      </c>
      <c r="D2" t="s">
        <v>14</v>
      </c>
      <c r="E2" t="s">
        <v>15</v>
      </c>
      <c r="F2" s="2">
        <v>200000000</v>
      </c>
    </row>
    <row r="3" spans="1:11" x14ac:dyDescent="0.3">
      <c r="A3" t="s">
        <v>405</v>
      </c>
      <c r="B3" t="s">
        <v>16</v>
      </c>
      <c r="C3" t="s">
        <v>17</v>
      </c>
      <c r="D3" t="s">
        <v>18</v>
      </c>
      <c r="E3" t="s">
        <v>19</v>
      </c>
      <c r="F3" s="2">
        <v>8048394</v>
      </c>
    </row>
    <row r="4" spans="1:11" x14ac:dyDescent="0.3">
      <c r="A4" t="s">
        <v>383</v>
      </c>
      <c r="B4" t="s">
        <v>20</v>
      </c>
      <c r="C4" t="s">
        <v>13</v>
      </c>
      <c r="D4" t="s">
        <v>21</v>
      </c>
      <c r="E4" t="s">
        <v>22</v>
      </c>
      <c r="F4" s="2">
        <v>18358860</v>
      </c>
    </row>
    <row r="5" spans="1:11" x14ac:dyDescent="0.3">
      <c r="A5" t="s">
        <v>384</v>
      </c>
      <c r="B5" t="s">
        <v>23</v>
      </c>
      <c r="C5" t="s">
        <v>24</v>
      </c>
      <c r="D5" t="s">
        <v>25</v>
      </c>
      <c r="E5" t="s">
        <v>26</v>
      </c>
      <c r="F5" s="2">
        <v>3000000</v>
      </c>
    </row>
    <row r="6" spans="1:11" ht="18" x14ac:dyDescent="0.35">
      <c r="A6" t="s">
        <v>406</v>
      </c>
      <c r="B6" t="s">
        <v>27</v>
      </c>
      <c r="C6" t="s">
        <v>28</v>
      </c>
      <c r="D6" t="s">
        <v>29</v>
      </c>
      <c r="E6" t="s">
        <v>30</v>
      </c>
      <c r="F6" s="2">
        <v>1800000</v>
      </c>
      <c r="H6" s="48"/>
      <c r="I6" s="48"/>
    </row>
    <row r="7" spans="1:11" ht="18" x14ac:dyDescent="0.35">
      <c r="A7" t="s">
        <v>407</v>
      </c>
      <c r="B7" t="s">
        <v>31</v>
      </c>
      <c r="C7" t="s">
        <v>32</v>
      </c>
      <c r="D7" t="s">
        <v>33</v>
      </c>
      <c r="E7" t="s">
        <v>34</v>
      </c>
      <c r="F7" s="2">
        <v>9000000</v>
      </c>
      <c r="H7" s="48" t="s">
        <v>523</v>
      </c>
      <c r="I7" s="48"/>
    </row>
    <row r="8" spans="1:11" ht="18" x14ac:dyDescent="0.35">
      <c r="A8" t="s">
        <v>408</v>
      </c>
      <c r="B8" t="s">
        <v>35</v>
      </c>
      <c r="C8" t="s">
        <v>17</v>
      </c>
      <c r="D8" t="s">
        <v>36</v>
      </c>
      <c r="E8" t="s">
        <v>15</v>
      </c>
      <c r="F8" s="2">
        <v>150000000</v>
      </c>
      <c r="H8" s="48" t="s">
        <v>524</v>
      </c>
      <c r="I8" s="48"/>
    </row>
    <row r="9" spans="1:11" ht="18" x14ac:dyDescent="0.35">
      <c r="A9" t="s">
        <v>409</v>
      </c>
      <c r="B9" t="s">
        <v>37</v>
      </c>
      <c r="C9" t="s">
        <v>38</v>
      </c>
      <c r="D9" t="s">
        <v>39</v>
      </c>
      <c r="E9" t="s">
        <v>34</v>
      </c>
      <c r="F9" s="2">
        <v>6000000</v>
      </c>
      <c r="H9" s="48" t="s">
        <v>525</v>
      </c>
      <c r="I9" s="48"/>
    </row>
    <row r="10" spans="1:11" ht="18" x14ac:dyDescent="0.35">
      <c r="A10" t="s">
        <v>385</v>
      </c>
      <c r="B10" t="s">
        <v>40</v>
      </c>
      <c r="C10" t="s">
        <v>17</v>
      </c>
      <c r="D10" t="s">
        <v>41</v>
      </c>
      <c r="E10" t="s">
        <v>42</v>
      </c>
      <c r="F10" s="2">
        <v>70000000</v>
      </c>
      <c r="H10" s="48"/>
      <c r="I10" s="48"/>
    </row>
    <row r="11" spans="1:11" x14ac:dyDescent="0.3">
      <c r="A11" t="s">
        <v>410</v>
      </c>
      <c r="B11" t="s">
        <v>43</v>
      </c>
      <c r="C11" t="s">
        <v>13</v>
      </c>
      <c r="D11" t="s">
        <v>44</v>
      </c>
      <c r="E11" t="s">
        <v>45</v>
      </c>
      <c r="F11" s="2">
        <v>50000000</v>
      </c>
    </row>
    <row r="12" spans="1:11" ht="18" x14ac:dyDescent="0.35">
      <c r="A12" t="s">
        <v>411</v>
      </c>
      <c r="B12" t="s">
        <v>37</v>
      </c>
      <c r="C12" t="s">
        <v>17</v>
      </c>
      <c r="D12" t="s">
        <v>46</v>
      </c>
      <c r="E12" t="s">
        <v>47</v>
      </c>
      <c r="F12" s="2">
        <v>20000000</v>
      </c>
      <c r="I12" s="48"/>
      <c r="J12" s="48"/>
    </row>
    <row r="13" spans="1:11" ht="18" x14ac:dyDescent="0.35">
      <c r="A13" t="s">
        <v>386</v>
      </c>
      <c r="B13" t="s">
        <v>48</v>
      </c>
      <c r="C13" t="s">
        <v>13</v>
      </c>
      <c r="D13" t="s">
        <v>49</v>
      </c>
      <c r="E13" t="s">
        <v>19</v>
      </c>
      <c r="F13" s="2">
        <v>12000000</v>
      </c>
      <c r="I13" s="48" t="s">
        <v>526</v>
      </c>
      <c r="J13" s="48"/>
    </row>
    <row r="14" spans="1:11" ht="18" x14ac:dyDescent="0.35">
      <c r="A14" t="s">
        <v>387</v>
      </c>
      <c r="B14" t="s">
        <v>40</v>
      </c>
      <c r="C14" t="s">
        <v>13</v>
      </c>
      <c r="D14" t="s">
        <v>50</v>
      </c>
      <c r="E14" t="s">
        <v>51</v>
      </c>
      <c r="F14" s="2">
        <v>30000000</v>
      </c>
      <c r="I14" s="48" t="s">
        <v>524</v>
      </c>
      <c r="J14" s="48"/>
    </row>
    <row r="15" spans="1:11" ht="18" x14ac:dyDescent="0.35">
      <c r="A15" t="s">
        <v>412</v>
      </c>
      <c r="B15" t="s">
        <v>52</v>
      </c>
      <c r="C15" t="s">
        <v>28</v>
      </c>
      <c r="D15"/>
      <c r="E15" t="s">
        <v>53</v>
      </c>
      <c r="F15" s="2">
        <v>5900000</v>
      </c>
      <c r="I15" s="48" t="s">
        <v>525</v>
      </c>
      <c r="J15" s="48"/>
      <c r="K15" s="58"/>
    </row>
    <row r="16" spans="1:11" ht="18" x14ac:dyDescent="0.35">
      <c r="A16" t="s">
        <v>388</v>
      </c>
      <c r="B16" t="s">
        <v>54</v>
      </c>
      <c r="C16" t="s">
        <v>13</v>
      </c>
      <c r="D16" t="s">
        <v>55</v>
      </c>
      <c r="E16" t="s">
        <v>30</v>
      </c>
      <c r="F16" s="2">
        <v>2000000</v>
      </c>
      <c r="I16" s="48"/>
      <c r="J16" s="48"/>
      <c r="K16" s="58"/>
    </row>
    <row r="17" spans="1:11" ht="18" x14ac:dyDescent="0.35">
      <c r="A17" t="s">
        <v>389</v>
      </c>
      <c r="B17" t="s">
        <v>56</v>
      </c>
      <c r="C17" t="s">
        <v>57</v>
      </c>
      <c r="D17" t="s">
        <v>58</v>
      </c>
      <c r="E17" t="s">
        <v>30</v>
      </c>
      <c r="F17" s="2">
        <v>50000000</v>
      </c>
      <c r="K17" s="58"/>
    </row>
    <row r="18" spans="1:11" ht="18" x14ac:dyDescent="0.35">
      <c r="A18" t="s">
        <v>390</v>
      </c>
      <c r="B18" t="s">
        <v>40</v>
      </c>
      <c r="C18" t="s">
        <v>59</v>
      </c>
      <c r="D18" t="s">
        <v>60</v>
      </c>
      <c r="E18" t="s">
        <v>61</v>
      </c>
      <c r="F18" s="2">
        <v>231000000</v>
      </c>
      <c r="H18" s="48" t="s">
        <v>527</v>
      </c>
      <c r="I18" s="48"/>
      <c r="J18" s="48"/>
      <c r="K18" s="58"/>
    </row>
    <row r="19" spans="1:11" ht="18" x14ac:dyDescent="0.35">
      <c r="A19" t="s">
        <v>413</v>
      </c>
      <c r="B19" t="s">
        <v>62</v>
      </c>
      <c r="C19" t="s">
        <v>63</v>
      </c>
      <c r="D19" t="s">
        <v>64</v>
      </c>
      <c r="E19" t="s">
        <v>65</v>
      </c>
      <c r="F19" s="2">
        <v>150000000</v>
      </c>
      <c r="H19" s="48" t="s">
        <v>524</v>
      </c>
      <c r="I19" s="48"/>
    </row>
    <row r="20" spans="1:11" ht="18" x14ac:dyDescent="0.35">
      <c r="A20" t="s">
        <v>391</v>
      </c>
      <c r="B20" t="s">
        <v>66</v>
      </c>
      <c r="C20" t="s">
        <v>17</v>
      </c>
      <c r="D20" t="s">
        <v>67</v>
      </c>
      <c r="E20" t="s">
        <v>22</v>
      </c>
      <c r="F20" s="2">
        <v>486000</v>
      </c>
      <c r="H20" s="48" t="s">
        <v>525</v>
      </c>
      <c r="I20" s="48"/>
    </row>
    <row r="21" spans="1:11" ht="18" x14ac:dyDescent="0.35">
      <c r="A21" t="s">
        <v>392</v>
      </c>
      <c r="B21" t="s">
        <v>68</v>
      </c>
      <c r="C21" t="s">
        <v>17</v>
      </c>
      <c r="D21" t="s">
        <v>69</v>
      </c>
      <c r="E21" t="s">
        <v>45</v>
      </c>
      <c r="F21" s="2">
        <v>1500000</v>
      </c>
      <c r="H21" s="48"/>
      <c r="I21" s="48"/>
    </row>
    <row r="22" spans="1:11" x14ac:dyDescent="0.3">
      <c r="A22" t="s">
        <v>438</v>
      </c>
      <c r="B22" t="s">
        <v>70</v>
      </c>
      <c r="C22" t="s">
        <v>17</v>
      </c>
      <c r="D22" t="s">
        <v>71</v>
      </c>
      <c r="E22" t="s">
        <v>72</v>
      </c>
      <c r="F22" t="s">
        <v>73</v>
      </c>
    </row>
    <row r="23" spans="1:11" ht="18" x14ac:dyDescent="0.35">
      <c r="A23" t="s">
        <v>386</v>
      </c>
      <c r="B23" t="s">
        <v>74</v>
      </c>
      <c r="C23" t="s">
        <v>17</v>
      </c>
      <c r="D23" t="s">
        <v>75</v>
      </c>
      <c r="E23" t="s">
        <v>22</v>
      </c>
      <c r="F23" s="2">
        <v>12000000</v>
      </c>
      <c r="H23" s="58" t="s">
        <v>530</v>
      </c>
    </row>
    <row r="24" spans="1:11" ht="18" x14ac:dyDescent="0.35">
      <c r="A24" t="s">
        <v>439</v>
      </c>
      <c r="B24" t="s">
        <v>76</v>
      </c>
      <c r="C24" t="s">
        <v>13</v>
      </c>
      <c r="D24" t="s">
        <v>77</v>
      </c>
      <c r="E24" t="s">
        <v>53</v>
      </c>
      <c r="F24" s="2">
        <v>26000000</v>
      </c>
      <c r="H24" s="58" t="s">
        <v>520</v>
      </c>
      <c r="I24" s="58"/>
      <c r="J24" s="58"/>
    </row>
    <row r="25" spans="1:11" ht="18" x14ac:dyDescent="0.35">
      <c r="A25" t="s">
        <v>393</v>
      </c>
      <c r="B25" t="s">
        <v>23</v>
      </c>
      <c r="C25" t="s">
        <v>17</v>
      </c>
      <c r="D25" t="s">
        <v>23</v>
      </c>
      <c r="E25" t="s">
        <v>53</v>
      </c>
      <c r="F25" s="2">
        <v>17411265</v>
      </c>
      <c r="H25" s="58" t="s">
        <v>529</v>
      </c>
      <c r="I25" s="58"/>
    </row>
    <row r="26" spans="1:11" ht="18" x14ac:dyDescent="0.35">
      <c r="A26" t="s">
        <v>394</v>
      </c>
      <c r="B26" t="s">
        <v>78</v>
      </c>
      <c r="C26" t="s">
        <v>38</v>
      </c>
      <c r="D26" t="s">
        <v>79</v>
      </c>
      <c r="E26" t="s">
        <v>80</v>
      </c>
      <c r="F26" s="2">
        <v>1300000</v>
      </c>
      <c r="H26" s="58" t="s">
        <v>528</v>
      </c>
      <c r="I26" s="58"/>
    </row>
    <row r="27" spans="1:11" ht="18" x14ac:dyDescent="0.35">
      <c r="A27" t="s">
        <v>440</v>
      </c>
      <c r="B27" t="s">
        <v>81</v>
      </c>
      <c r="C27" t="s">
        <v>82</v>
      </c>
      <c r="D27" t="s">
        <v>83</v>
      </c>
      <c r="E27" t="s">
        <v>19</v>
      </c>
      <c r="F27" s="2">
        <v>135000000</v>
      </c>
      <c r="H27" s="58"/>
      <c r="I27" s="58"/>
    </row>
    <row r="28" spans="1:11" x14ac:dyDescent="0.3">
      <c r="A28" t="s">
        <v>441</v>
      </c>
      <c r="B28" t="s">
        <v>84</v>
      </c>
      <c r="C28" t="s">
        <v>85</v>
      </c>
      <c r="D28" t="s">
        <v>86</v>
      </c>
      <c r="E28" t="s">
        <v>45</v>
      </c>
      <c r="F28" s="2">
        <v>300000</v>
      </c>
    </row>
    <row r="29" spans="1:11" x14ac:dyDescent="0.3">
      <c r="A29" t="s">
        <v>395</v>
      </c>
      <c r="B29" t="s">
        <v>40</v>
      </c>
      <c r="C29" t="s">
        <v>87</v>
      </c>
      <c r="D29" t="s">
        <v>88</v>
      </c>
      <c r="E29" t="s">
        <v>80</v>
      </c>
      <c r="F29" s="2">
        <v>220000000</v>
      </c>
    </row>
    <row r="30" spans="1:11" x14ac:dyDescent="0.3">
      <c r="A30" t="s">
        <v>396</v>
      </c>
      <c r="B30" t="s">
        <v>89</v>
      </c>
      <c r="C30" t="s">
        <v>28</v>
      </c>
      <c r="D30" t="s">
        <v>90</v>
      </c>
      <c r="E30" t="s">
        <v>22</v>
      </c>
      <c r="F30" s="2">
        <v>15800000</v>
      </c>
    </row>
    <row r="31" spans="1:11" x14ac:dyDescent="0.3">
      <c r="A31" t="s">
        <v>442</v>
      </c>
      <c r="B31" t="s">
        <v>84</v>
      </c>
      <c r="C31" t="s">
        <v>91</v>
      </c>
      <c r="D31" t="s">
        <v>92</v>
      </c>
      <c r="E31" t="s">
        <v>22</v>
      </c>
      <c r="F31" s="2">
        <v>283000000</v>
      </c>
    </row>
    <row r="32" spans="1:11" x14ac:dyDescent="0.3">
      <c r="A32" t="s">
        <v>443</v>
      </c>
      <c r="B32" t="s">
        <v>68</v>
      </c>
      <c r="C32" t="s">
        <v>93</v>
      </c>
      <c r="D32" t="s">
        <v>94</v>
      </c>
      <c r="F32" s="2">
        <v>200000000</v>
      </c>
    </row>
    <row r="33" spans="1:6" x14ac:dyDescent="0.3">
      <c r="A33" t="s">
        <v>444</v>
      </c>
      <c r="B33" t="s">
        <v>23</v>
      </c>
      <c r="C33" t="s">
        <v>57</v>
      </c>
      <c r="D33" t="s">
        <v>95</v>
      </c>
      <c r="E33" t="s">
        <v>96</v>
      </c>
      <c r="F33" s="2">
        <v>1000000000</v>
      </c>
    </row>
    <row r="34" spans="1:6" x14ac:dyDescent="0.3">
      <c r="A34" t="s">
        <v>445</v>
      </c>
      <c r="B34" t="s">
        <v>97</v>
      </c>
      <c r="C34" t="s">
        <v>13</v>
      </c>
      <c r="D34" t="s">
        <v>98</v>
      </c>
      <c r="E34" t="s">
        <v>42</v>
      </c>
      <c r="F34" s="2">
        <v>45000000</v>
      </c>
    </row>
    <row r="35" spans="1:6" x14ac:dyDescent="0.3">
      <c r="A35" t="s">
        <v>446</v>
      </c>
      <c r="B35" t="s">
        <v>99</v>
      </c>
      <c r="C35" t="s">
        <v>13</v>
      </c>
      <c r="D35" t="s">
        <v>100</v>
      </c>
      <c r="E35" t="s">
        <v>42</v>
      </c>
      <c r="F35" s="2">
        <v>585000000</v>
      </c>
    </row>
    <row r="36" spans="1:6" x14ac:dyDescent="0.3">
      <c r="A36" t="s">
        <v>447</v>
      </c>
      <c r="B36" t="s">
        <v>101</v>
      </c>
      <c r="C36" t="s">
        <v>17</v>
      </c>
      <c r="D36" t="s">
        <v>102</v>
      </c>
      <c r="E36" t="s">
        <v>103</v>
      </c>
      <c r="F36" t="s">
        <v>104</v>
      </c>
    </row>
    <row r="37" spans="1:6" x14ac:dyDescent="0.3">
      <c r="A37" t="s">
        <v>448</v>
      </c>
      <c r="B37" t="s">
        <v>23</v>
      </c>
      <c r="C37" t="s">
        <v>38</v>
      </c>
      <c r="D37" t="s">
        <v>105</v>
      </c>
      <c r="E37" t="s">
        <v>106</v>
      </c>
      <c r="F37" s="2">
        <v>4500000</v>
      </c>
    </row>
    <row r="38" spans="1:6" x14ac:dyDescent="0.3">
      <c r="A38" t="s">
        <v>449</v>
      </c>
      <c r="B38" t="s">
        <v>23</v>
      </c>
      <c r="C38" t="s">
        <v>28</v>
      </c>
      <c r="D38" t="s">
        <v>107</v>
      </c>
      <c r="E38" t="s">
        <v>34</v>
      </c>
      <c r="F38" s="2">
        <v>3300000</v>
      </c>
    </row>
    <row r="39" spans="1:6" x14ac:dyDescent="0.3">
      <c r="A39" t="s">
        <v>450</v>
      </c>
      <c r="B39" t="s">
        <v>108</v>
      </c>
      <c r="C39" t="s">
        <v>28</v>
      </c>
      <c r="D39" t="s">
        <v>109</v>
      </c>
      <c r="E39" t="s">
        <v>15</v>
      </c>
      <c r="F39" s="2">
        <v>6000000</v>
      </c>
    </row>
    <row r="40" spans="1:6" x14ac:dyDescent="0.3">
      <c r="A40" t="s">
        <v>451</v>
      </c>
      <c r="B40" t="s">
        <v>81</v>
      </c>
      <c r="C40" t="s">
        <v>110</v>
      </c>
      <c r="D40" t="s">
        <v>111</v>
      </c>
      <c r="E40" t="s">
        <v>112</v>
      </c>
      <c r="F40" s="2">
        <v>5000000</v>
      </c>
    </row>
    <row r="41" spans="1:6" x14ac:dyDescent="0.3">
      <c r="A41" t="s">
        <v>452</v>
      </c>
      <c r="B41" t="s">
        <v>113</v>
      </c>
      <c r="C41" t="s">
        <v>114</v>
      </c>
      <c r="D41" t="s">
        <v>115</v>
      </c>
      <c r="E41" t="s">
        <v>34</v>
      </c>
      <c r="F41" s="2">
        <v>18000000</v>
      </c>
    </row>
    <row r="42" spans="1:6" x14ac:dyDescent="0.3">
      <c r="A42" t="s">
        <v>453</v>
      </c>
      <c r="B42" t="s">
        <v>116</v>
      </c>
      <c r="C42" t="s">
        <v>13</v>
      </c>
      <c r="D42" t="s">
        <v>117</v>
      </c>
      <c r="E42" t="s">
        <v>45</v>
      </c>
      <c r="F42" s="2">
        <v>1000000</v>
      </c>
    </row>
    <row r="43" spans="1:6" x14ac:dyDescent="0.3">
      <c r="A43" t="s">
        <v>454</v>
      </c>
      <c r="B43" t="s">
        <v>118</v>
      </c>
      <c r="C43" t="s">
        <v>28</v>
      </c>
      <c r="D43" t="s">
        <v>119</v>
      </c>
      <c r="E43" t="s">
        <v>34</v>
      </c>
      <c r="F43" s="2">
        <v>10000000</v>
      </c>
    </row>
    <row r="44" spans="1:6" x14ac:dyDescent="0.3">
      <c r="A44" t="s">
        <v>455</v>
      </c>
      <c r="B44" t="s">
        <v>74</v>
      </c>
      <c r="C44" t="s">
        <v>120</v>
      </c>
      <c r="D44" t="s">
        <v>121</v>
      </c>
      <c r="E44" t="s">
        <v>19</v>
      </c>
      <c r="F44" s="2">
        <v>450000000</v>
      </c>
    </row>
    <row r="45" spans="1:6" x14ac:dyDescent="0.3">
      <c r="A45" t="s">
        <v>456</v>
      </c>
      <c r="B45" t="s">
        <v>122</v>
      </c>
      <c r="C45" t="s">
        <v>13</v>
      </c>
      <c r="D45" t="s">
        <v>123</v>
      </c>
      <c r="E45" t="s">
        <v>34</v>
      </c>
      <c r="F45" s="2">
        <v>5000000</v>
      </c>
    </row>
    <row r="46" spans="1:6" x14ac:dyDescent="0.3">
      <c r="A46" t="s">
        <v>385</v>
      </c>
      <c r="B46" t="s">
        <v>40</v>
      </c>
      <c r="C46" t="s">
        <v>17</v>
      </c>
      <c r="D46" t="s">
        <v>125</v>
      </c>
      <c r="E46" t="s">
        <v>19</v>
      </c>
      <c r="F46" s="2">
        <v>20000000</v>
      </c>
    </row>
    <row r="47" spans="1:6" x14ac:dyDescent="0.3">
      <c r="A47" t="s">
        <v>457</v>
      </c>
      <c r="B47" t="s">
        <v>52</v>
      </c>
      <c r="C47" t="s">
        <v>24</v>
      </c>
      <c r="D47" t="s">
        <v>126</v>
      </c>
      <c r="E47" t="s">
        <v>34</v>
      </c>
      <c r="F47" s="2">
        <v>5000000</v>
      </c>
    </row>
    <row r="48" spans="1:6" x14ac:dyDescent="0.3">
      <c r="A48" t="s">
        <v>458</v>
      </c>
      <c r="B48" t="s">
        <v>127</v>
      </c>
      <c r="C48" t="s">
        <v>13</v>
      </c>
      <c r="D48"/>
      <c r="E48" t="s">
        <v>128</v>
      </c>
      <c r="F48" s="2">
        <v>1600000</v>
      </c>
    </row>
    <row r="49" spans="1:6" x14ac:dyDescent="0.3">
      <c r="A49" t="s">
        <v>459</v>
      </c>
      <c r="B49" t="s">
        <v>52</v>
      </c>
      <c r="C49" t="s">
        <v>28</v>
      </c>
      <c r="D49" t="s">
        <v>129</v>
      </c>
      <c r="E49" t="s">
        <v>130</v>
      </c>
      <c r="F49" s="2">
        <v>140000000</v>
      </c>
    </row>
    <row r="50" spans="1:6" x14ac:dyDescent="0.3">
      <c r="A50" t="s">
        <v>460</v>
      </c>
      <c r="B50" t="s">
        <v>116</v>
      </c>
      <c r="C50" t="s">
        <v>57</v>
      </c>
      <c r="D50" t="s">
        <v>131</v>
      </c>
      <c r="E50" t="s">
        <v>103</v>
      </c>
      <c r="F50" s="2">
        <v>38080000</v>
      </c>
    </row>
    <row r="51" spans="1:6" x14ac:dyDescent="0.3">
      <c r="A51" t="s">
        <v>461</v>
      </c>
      <c r="B51" t="s">
        <v>40</v>
      </c>
      <c r="C51" t="s">
        <v>13</v>
      </c>
      <c r="D51" t="s">
        <v>132</v>
      </c>
      <c r="E51" t="s">
        <v>42</v>
      </c>
      <c r="F51" s="2">
        <v>125000000</v>
      </c>
    </row>
    <row r="52" spans="1:6" x14ac:dyDescent="0.3">
      <c r="A52" t="s">
        <v>462</v>
      </c>
      <c r="B52" t="s">
        <v>40</v>
      </c>
      <c r="C52" t="s">
        <v>133</v>
      </c>
      <c r="D52" t="s">
        <v>134</v>
      </c>
      <c r="E52" t="s">
        <v>42</v>
      </c>
      <c r="F52" s="2">
        <v>11000000</v>
      </c>
    </row>
    <row r="53" spans="1:6" x14ac:dyDescent="0.3">
      <c r="A53" t="s">
        <v>463</v>
      </c>
      <c r="B53" t="s">
        <v>135</v>
      </c>
      <c r="C53" t="s">
        <v>136</v>
      </c>
      <c r="D53" t="s">
        <v>137</v>
      </c>
      <c r="E53" t="s">
        <v>19</v>
      </c>
      <c r="F53" s="2">
        <v>51000000</v>
      </c>
    </row>
    <row r="54" spans="1:6" x14ac:dyDescent="0.3">
      <c r="A54" t="s">
        <v>464</v>
      </c>
      <c r="B54" t="s">
        <v>124</v>
      </c>
      <c r="C54" t="s">
        <v>63</v>
      </c>
      <c r="D54" t="s">
        <v>138</v>
      </c>
      <c r="E54" t="s">
        <v>22</v>
      </c>
      <c r="F54" s="2">
        <v>37000000</v>
      </c>
    </row>
    <row r="55" spans="1:6" x14ac:dyDescent="0.3">
      <c r="A55" t="s">
        <v>465</v>
      </c>
      <c r="B55" t="s">
        <v>101</v>
      </c>
      <c r="C55" t="s">
        <v>13</v>
      </c>
      <c r="D55" t="s">
        <v>139</v>
      </c>
      <c r="E55" t="s">
        <v>30</v>
      </c>
      <c r="F55" s="2">
        <v>500000</v>
      </c>
    </row>
    <row r="56" spans="1:6" x14ac:dyDescent="0.3">
      <c r="A56" t="s">
        <v>466</v>
      </c>
      <c r="B56" t="s">
        <v>23</v>
      </c>
      <c r="C56" t="s">
        <v>140</v>
      </c>
      <c r="D56" t="s">
        <v>141</v>
      </c>
      <c r="E56" t="s">
        <v>42</v>
      </c>
      <c r="F56" s="2">
        <v>110000000</v>
      </c>
    </row>
    <row r="57" spans="1:6" x14ac:dyDescent="0.3">
      <c r="A57" t="s">
        <v>467</v>
      </c>
      <c r="B57" t="s">
        <v>23</v>
      </c>
      <c r="C57" t="s">
        <v>17</v>
      </c>
      <c r="D57" t="s">
        <v>14</v>
      </c>
      <c r="E57" t="s">
        <v>142</v>
      </c>
      <c r="F57" s="2">
        <v>15000000</v>
      </c>
    </row>
    <row r="58" spans="1:6" x14ac:dyDescent="0.3">
      <c r="A58" t="s">
        <v>468</v>
      </c>
      <c r="B58" t="s">
        <v>70</v>
      </c>
      <c r="C58" t="s">
        <v>13</v>
      </c>
      <c r="D58" t="s">
        <v>143</v>
      </c>
      <c r="E58" t="s">
        <v>19</v>
      </c>
      <c r="F58" s="2">
        <v>6590000</v>
      </c>
    </row>
    <row r="59" spans="1:6" x14ac:dyDescent="0.3">
      <c r="A59" t="s">
        <v>469</v>
      </c>
      <c r="B59" t="s">
        <v>144</v>
      </c>
      <c r="C59" t="s">
        <v>57</v>
      </c>
      <c r="D59" t="s">
        <v>145</v>
      </c>
      <c r="E59" t="s">
        <v>30</v>
      </c>
      <c r="F59" s="2">
        <v>1000000</v>
      </c>
    </row>
    <row r="60" spans="1:6" x14ac:dyDescent="0.3">
      <c r="A60" t="s">
        <v>470</v>
      </c>
      <c r="B60" t="s">
        <v>146</v>
      </c>
      <c r="C60" t="s">
        <v>17</v>
      </c>
      <c r="D60" t="s">
        <v>147</v>
      </c>
      <c r="E60" t="s">
        <v>34</v>
      </c>
      <c r="F60" t="s">
        <v>148</v>
      </c>
    </row>
    <row r="61" spans="1:6" x14ac:dyDescent="0.3">
      <c r="A61" t="s">
        <v>471</v>
      </c>
      <c r="B61" t="s">
        <v>40</v>
      </c>
      <c r="C61" t="s">
        <v>17</v>
      </c>
      <c r="D61" t="s">
        <v>149</v>
      </c>
      <c r="E61" t="s">
        <v>47</v>
      </c>
      <c r="F61" s="2">
        <v>70000000</v>
      </c>
    </row>
    <row r="62" spans="1:6" x14ac:dyDescent="0.3">
      <c r="A62" t="s">
        <v>472</v>
      </c>
      <c r="B62" t="s">
        <v>16</v>
      </c>
      <c r="C62" t="s">
        <v>13</v>
      </c>
      <c r="D62" t="s">
        <v>150</v>
      </c>
      <c r="E62" t="s">
        <v>22</v>
      </c>
      <c r="F62" s="2">
        <v>3900000000</v>
      </c>
    </row>
    <row r="63" spans="1:6" x14ac:dyDescent="0.3">
      <c r="A63" t="s">
        <v>473</v>
      </c>
      <c r="B63" t="s">
        <v>52</v>
      </c>
      <c r="C63" t="s">
        <v>17</v>
      </c>
      <c r="D63" t="s">
        <v>151</v>
      </c>
      <c r="E63" t="s">
        <v>22</v>
      </c>
      <c r="F63" s="2">
        <v>19000000</v>
      </c>
    </row>
    <row r="64" spans="1:6" x14ac:dyDescent="0.3">
      <c r="A64" t="s">
        <v>474</v>
      </c>
      <c r="B64" t="s">
        <v>116</v>
      </c>
      <c r="C64" t="s">
        <v>152</v>
      </c>
      <c r="D64" t="s">
        <v>153</v>
      </c>
      <c r="E64" t="s">
        <v>154</v>
      </c>
      <c r="F64" s="2">
        <v>2500000</v>
      </c>
    </row>
    <row r="65" spans="1:6" x14ac:dyDescent="0.3">
      <c r="A65" t="s">
        <v>475</v>
      </c>
      <c r="B65" t="s">
        <v>155</v>
      </c>
      <c r="C65" t="s">
        <v>24</v>
      </c>
      <c r="D65" t="s">
        <v>156</v>
      </c>
      <c r="E65" t="s">
        <v>157</v>
      </c>
      <c r="F65" s="2">
        <v>145000</v>
      </c>
    </row>
    <row r="66" spans="1:6" x14ac:dyDescent="0.3">
      <c r="A66" t="s">
        <v>476</v>
      </c>
      <c r="B66" t="s">
        <v>1</v>
      </c>
      <c r="C66" t="s">
        <v>91</v>
      </c>
      <c r="D66" t="s">
        <v>158</v>
      </c>
      <c r="E66" t="s">
        <v>159</v>
      </c>
      <c r="F66" s="2">
        <v>1000000</v>
      </c>
    </row>
    <row r="67" spans="1:6" x14ac:dyDescent="0.3">
      <c r="A67" t="s">
        <v>463</v>
      </c>
      <c r="B67" t="s">
        <v>160</v>
      </c>
      <c r="C67" t="s">
        <v>161</v>
      </c>
      <c r="D67" t="s">
        <v>137</v>
      </c>
      <c r="E67" t="s">
        <v>19</v>
      </c>
      <c r="F67" s="2">
        <v>38080000</v>
      </c>
    </row>
    <row r="68" spans="1:6" x14ac:dyDescent="0.3">
      <c r="A68" t="s">
        <v>477</v>
      </c>
      <c r="B68" t="s">
        <v>70</v>
      </c>
      <c r="C68" t="s">
        <v>24</v>
      </c>
      <c r="D68" t="s">
        <v>162</v>
      </c>
      <c r="E68" t="s">
        <v>30</v>
      </c>
      <c r="F68" s="2">
        <v>500000</v>
      </c>
    </row>
    <row r="69" spans="1:6" x14ac:dyDescent="0.3">
      <c r="A69" t="s">
        <v>478</v>
      </c>
      <c r="B69" t="s">
        <v>144</v>
      </c>
      <c r="C69" t="s">
        <v>13</v>
      </c>
      <c r="D69" t="s">
        <v>163</v>
      </c>
      <c r="E69" t="s">
        <v>15</v>
      </c>
      <c r="F69" s="2">
        <v>150000000</v>
      </c>
    </row>
    <row r="70" spans="1:6" x14ac:dyDescent="0.3">
      <c r="A70" t="s">
        <v>479</v>
      </c>
      <c r="B70" t="s">
        <v>40</v>
      </c>
      <c r="C70" t="s">
        <v>152</v>
      </c>
      <c r="D70" t="s">
        <v>164</v>
      </c>
      <c r="E70" t="s">
        <v>42</v>
      </c>
      <c r="F70" s="2">
        <v>60000000</v>
      </c>
    </row>
    <row r="71" spans="1:6" x14ac:dyDescent="0.3">
      <c r="A71" t="s">
        <v>480</v>
      </c>
      <c r="B71" t="s">
        <v>165</v>
      </c>
      <c r="C71" t="s">
        <v>152</v>
      </c>
      <c r="D71" t="s">
        <v>148</v>
      </c>
      <c r="E71" t="s">
        <v>22</v>
      </c>
      <c r="F71" s="2">
        <v>16000000</v>
      </c>
    </row>
    <row r="72" spans="1:6" x14ac:dyDescent="0.3">
      <c r="A72" t="s">
        <v>481</v>
      </c>
      <c r="B72" t="s">
        <v>165</v>
      </c>
      <c r="C72" t="s">
        <v>166</v>
      </c>
      <c r="D72" t="s">
        <v>167</v>
      </c>
      <c r="E72" t="s">
        <v>22</v>
      </c>
      <c r="F72" s="2">
        <v>5750000</v>
      </c>
    </row>
    <row r="73" spans="1:6" x14ac:dyDescent="0.3">
      <c r="A73" t="s">
        <v>482</v>
      </c>
      <c r="B73" t="s">
        <v>168</v>
      </c>
      <c r="C73" t="s">
        <v>28</v>
      </c>
      <c r="D73" t="s">
        <v>169</v>
      </c>
      <c r="E73" t="s">
        <v>34</v>
      </c>
      <c r="F73" s="2">
        <v>2500000</v>
      </c>
    </row>
    <row r="74" spans="1:6" x14ac:dyDescent="0.3">
      <c r="A74" t="s">
        <v>483</v>
      </c>
      <c r="B74" t="s">
        <v>170</v>
      </c>
      <c r="C74" t="s">
        <v>28</v>
      </c>
      <c r="D74" t="s">
        <v>171</v>
      </c>
      <c r="E74" t="s">
        <v>34</v>
      </c>
      <c r="F74" s="2">
        <v>1000000</v>
      </c>
    </row>
    <row r="75" spans="1:6" x14ac:dyDescent="0.3">
      <c r="D75"/>
      <c r="F75" s="2"/>
    </row>
    <row r="76" spans="1:6" x14ac:dyDescent="0.3">
      <c r="D76"/>
      <c r="F76" s="2"/>
    </row>
    <row r="77" spans="1:6" x14ac:dyDescent="0.3">
      <c r="D77"/>
      <c r="F77" s="2"/>
    </row>
    <row r="78" spans="1:6" x14ac:dyDescent="0.3">
      <c r="D78"/>
      <c r="F78" s="5"/>
    </row>
    <row r="79" spans="1:6" x14ac:dyDescent="0.3">
      <c r="D79"/>
      <c r="F79" s="2"/>
    </row>
    <row r="80" spans="1:6" x14ac:dyDescent="0.3">
      <c r="D80"/>
      <c r="F80" s="2"/>
    </row>
    <row r="81" spans="4:6" x14ac:dyDescent="0.3">
      <c r="D81"/>
      <c r="F81" s="2"/>
    </row>
    <row r="82" spans="4:6" x14ac:dyDescent="0.3">
      <c r="D82"/>
      <c r="F82" s="2"/>
    </row>
    <row r="83" spans="4:6" x14ac:dyDescent="0.3">
      <c r="D83"/>
      <c r="F83" s="5"/>
    </row>
    <row r="84" spans="4:6" x14ac:dyDescent="0.3">
      <c r="D84"/>
      <c r="F84" s="2"/>
    </row>
    <row r="85" spans="4:6" x14ac:dyDescent="0.3">
      <c r="D85"/>
      <c r="F85" s="5"/>
    </row>
    <row r="86" spans="4:6" x14ac:dyDescent="0.3">
      <c r="D86"/>
      <c r="F86" s="2"/>
    </row>
    <row r="87" spans="4:6" x14ac:dyDescent="0.3">
      <c r="D87"/>
      <c r="F87" s="2"/>
    </row>
    <row r="88" spans="4:6" x14ac:dyDescent="0.3">
      <c r="D88"/>
      <c r="F88" s="2"/>
    </row>
    <row r="89" spans="4:6" x14ac:dyDescent="0.3">
      <c r="D89"/>
      <c r="F89" s="2"/>
    </row>
    <row r="90" spans="4:6" x14ac:dyDescent="0.3">
      <c r="D90"/>
      <c r="F90" s="2"/>
    </row>
    <row r="91" spans="4:6" x14ac:dyDescent="0.3">
      <c r="D91"/>
    </row>
    <row r="92" spans="4:6" x14ac:dyDescent="0.3">
      <c r="D92"/>
      <c r="F92" s="2"/>
    </row>
    <row r="93" spans="4:6" x14ac:dyDescent="0.3">
      <c r="D93"/>
    </row>
    <row r="94" spans="4:6" x14ac:dyDescent="0.3">
      <c r="D94"/>
      <c r="F94" s="2"/>
    </row>
    <row r="95" spans="4:6" x14ac:dyDescent="0.3">
      <c r="D95"/>
      <c r="F95" s="2"/>
    </row>
    <row r="96" spans="4:6" x14ac:dyDescent="0.3">
      <c r="D96"/>
      <c r="F96" s="2"/>
    </row>
    <row r="97" spans="4:6" x14ac:dyDescent="0.3">
      <c r="D97"/>
      <c r="F97" s="2"/>
    </row>
    <row r="98" spans="4:6" x14ac:dyDescent="0.3">
      <c r="D98"/>
      <c r="F98" s="2"/>
    </row>
    <row r="99" spans="4:6" x14ac:dyDescent="0.3">
      <c r="D99"/>
      <c r="F99" s="2"/>
    </row>
    <row r="100" spans="4:6" x14ac:dyDescent="0.3">
      <c r="D100"/>
      <c r="F100" s="2"/>
    </row>
    <row r="101" spans="4:6" x14ac:dyDescent="0.3">
      <c r="D101"/>
      <c r="F101" s="2"/>
    </row>
    <row r="102" spans="4:6" x14ac:dyDescent="0.3">
      <c r="D102"/>
      <c r="F102" s="2"/>
    </row>
    <row r="103" spans="4:6" x14ac:dyDescent="0.3">
      <c r="D103"/>
      <c r="F103" s="2"/>
    </row>
    <row r="104" spans="4:6" x14ac:dyDescent="0.3">
      <c r="D104"/>
      <c r="F104" s="2"/>
    </row>
    <row r="105" spans="4:6" x14ac:dyDescent="0.3">
      <c r="D105"/>
      <c r="F105" s="2"/>
    </row>
    <row r="106" spans="4:6" x14ac:dyDescent="0.3">
      <c r="D106"/>
      <c r="F106" s="2"/>
    </row>
    <row r="107" spans="4:6" x14ac:dyDescent="0.3">
      <c r="D107"/>
      <c r="F107" s="2"/>
    </row>
    <row r="108" spans="4:6" x14ac:dyDescent="0.3">
      <c r="D108"/>
      <c r="F108" s="2"/>
    </row>
    <row r="109" spans="4:6" x14ac:dyDescent="0.3">
      <c r="D109"/>
      <c r="F109" s="2"/>
    </row>
    <row r="110" spans="4:6" x14ac:dyDescent="0.3">
      <c r="D110"/>
      <c r="F110" s="2"/>
    </row>
    <row r="111" spans="4:6" x14ac:dyDescent="0.3">
      <c r="D111"/>
    </row>
    <row r="112" spans="4:6" x14ac:dyDescent="0.3">
      <c r="D112"/>
      <c r="F112" s="2"/>
    </row>
    <row r="113" spans="4:6" x14ac:dyDescent="0.3">
      <c r="D113"/>
      <c r="F113" s="2"/>
    </row>
    <row r="114" spans="4:6" x14ac:dyDescent="0.3">
      <c r="D114"/>
    </row>
    <row r="115" spans="4:6" x14ac:dyDescent="0.3">
      <c r="D115"/>
      <c r="F115" s="2"/>
    </row>
    <row r="116" spans="4:6" x14ac:dyDescent="0.3">
      <c r="D116"/>
      <c r="F116" s="2"/>
    </row>
    <row r="117" spans="4:6" x14ac:dyDescent="0.3">
      <c r="D117"/>
      <c r="F117" s="2"/>
    </row>
    <row r="118" spans="4:6" x14ac:dyDescent="0.3">
      <c r="D118"/>
      <c r="F118" s="2"/>
    </row>
    <row r="119" spans="4:6" x14ac:dyDescent="0.3">
      <c r="D119"/>
      <c r="F119" s="2"/>
    </row>
    <row r="120" spans="4:6" x14ac:dyDescent="0.3">
      <c r="D120"/>
      <c r="F120" s="2"/>
    </row>
    <row r="121" spans="4:6" x14ac:dyDescent="0.3">
      <c r="D121"/>
      <c r="F121" s="2"/>
    </row>
    <row r="122" spans="4:6" x14ac:dyDescent="0.3">
      <c r="D122"/>
      <c r="F122" s="2"/>
    </row>
    <row r="123" spans="4:6" x14ac:dyDescent="0.3">
      <c r="D123"/>
      <c r="F123" s="2"/>
    </row>
    <row r="124" spans="4:6" x14ac:dyDescent="0.3">
      <c r="D124"/>
      <c r="F124" s="2"/>
    </row>
    <row r="125" spans="4:6" x14ac:dyDescent="0.3">
      <c r="D125"/>
      <c r="F125" s="2"/>
    </row>
    <row r="126" spans="4:6" x14ac:dyDescent="0.3">
      <c r="D126"/>
      <c r="F126" s="2"/>
    </row>
    <row r="127" spans="4:6" x14ac:dyDescent="0.3">
      <c r="D127"/>
      <c r="F127" s="2"/>
    </row>
    <row r="128" spans="4:6" x14ac:dyDescent="0.3">
      <c r="D128"/>
      <c r="F128" s="2"/>
    </row>
    <row r="129" spans="4:6" x14ac:dyDescent="0.3">
      <c r="D129"/>
      <c r="F129" s="2"/>
    </row>
    <row r="130" spans="4:6" x14ac:dyDescent="0.3">
      <c r="D130"/>
      <c r="F130" s="2"/>
    </row>
    <row r="131" spans="4:6" x14ac:dyDescent="0.3">
      <c r="D131"/>
      <c r="F131" s="2"/>
    </row>
    <row r="132" spans="4:6" x14ac:dyDescent="0.3">
      <c r="D132"/>
      <c r="F132" s="2"/>
    </row>
    <row r="133" spans="4:6" x14ac:dyDescent="0.3">
      <c r="D133"/>
      <c r="F133" s="2"/>
    </row>
    <row r="134" spans="4:6" x14ac:dyDescent="0.3">
      <c r="D134"/>
      <c r="F134" s="2"/>
    </row>
    <row r="135" spans="4:6" x14ac:dyDescent="0.3">
      <c r="D135"/>
      <c r="F135" s="2"/>
    </row>
    <row r="136" spans="4:6" x14ac:dyDescent="0.3">
      <c r="D136"/>
      <c r="F136" s="2"/>
    </row>
    <row r="137" spans="4:6" x14ac:dyDescent="0.3">
      <c r="D137"/>
      <c r="F137" s="2"/>
    </row>
    <row r="138" spans="4:6" x14ac:dyDescent="0.3">
      <c r="D138"/>
      <c r="F138" s="2"/>
    </row>
    <row r="139" spans="4:6" x14ac:dyDescent="0.3">
      <c r="D139"/>
      <c r="F139" s="2"/>
    </row>
    <row r="140" spans="4:6" x14ac:dyDescent="0.3">
      <c r="D140"/>
      <c r="F140" s="2"/>
    </row>
    <row r="141" spans="4:6" x14ac:dyDescent="0.3">
      <c r="D141"/>
    </row>
    <row r="142" spans="4:6" x14ac:dyDescent="0.3">
      <c r="D142"/>
      <c r="F142" s="2"/>
    </row>
    <row r="143" spans="4:6" x14ac:dyDescent="0.3">
      <c r="D143"/>
      <c r="F143" s="2"/>
    </row>
    <row r="144" spans="4:6" x14ac:dyDescent="0.3">
      <c r="D144"/>
      <c r="F144" s="2"/>
    </row>
    <row r="145" spans="4:6" x14ac:dyDescent="0.3">
      <c r="D145"/>
      <c r="F145" s="2"/>
    </row>
    <row r="146" spans="4:6" x14ac:dyDescent="0.3">
      <c r="D146"/>
    </row>
    <row r="147" spans="4:6" x14ac:dyDescent="0.3">
      <c r="D147"/>
      <c r="F147" s="2"/>
    </row>
    <row r="148" spans="4:6" x14ac:dyDescent="0.3">
      <c r="D148"/>
      <c r="F148" s="2"/>
    </row>
    <row r="149" spans="4:6" x14ac:dyDescent="0.3">
      <c r="D149"/>
      <c r="F149" s="2"/>
    </row>
    <row r="150" spans="4:6" x14ac:dyDescent="0.3">
      <c r="D150"/>
      <c r="F150" s="2"/>
    </row>
    <row r="151" spans="4:6" x14ac:dyDescent="0.3">
      <c r="D151"/>
      <c r="F151" s="2"/>
    </row>
    <row r="152" spans="4:6" x14ac:dyDescent="0.3">
      <c r="D152"/>
      <c r="F152" s="2"/>
    </row>
    <row r="153" spans="4:6" x14ac:dyDescent="0.3">
      <c r="D153"/>
      <c r="F153" s="2"/>
    </row>
    <row r="154" spans="4:6" x14ac:dyDescent="0.3">
      <c r="D154"/>
      <c r="F154" s="2"/>
    </row>
    <row r="155" spans="4:6" x14ac:dyDescent="0.3">
      <c r="D155"/>
      <c r="F155" s="2"/>
    </row>
    <row r="156" spans="4:6" x14ac:dyDescent="0.3">
      <c r="D156"/>
      <c r="F156" s="2"/>
    </row>
    <row r="157" spans="4:6" x14ac:dyDescent="0.3">
      <c r="D157"/>
    </row>
    <row r="158" spans="4:6" x14ac:dyDescent="0.3">
      <c r="D158"/>
      <c r="F158" s="2"/>
    </row>
    <row r="159" spans="4:6" x14ac:dyDescent="0.3">
      <c r="D159"/>
    </row>
    <row r="160" spans="4:6" x14ac:dyDescent="0.3">
      <c r="D160"/>
      <c r="F160" s="2"/>
    </row>
    <row r="161" spans="4:6" x14ac:dyDescent="0.3">
      <c r="D161"/>
      <c r="F161" s="2"/>
    </row>
    <row r="162" spans="4:6" x14ac:dyDescent="0.3">
      <c r="D162"/>
      <c r="F162" s="2"/>
    </row>
    <row r="163" spans="4:6" x14ac:dyDescent="0.3">
      <c r="D163"/>
      <c r="F163" s="2"/>
    </row>
    <row r="164" spans="4:6" x14ac:dyDescent="0.3">
      <c r="D164"/>
      <c r="F164" s="2"/>
    </row>
    <row r="165" spans="4:6" x14ac:dyDescent="0.3">
      <c r="D165"/>
      <c r="F165" s="2"/>
    </row>
    <row r="166" spans="4:6" x14ac:dyDescent="0.3">
      <c r="D166"/>
      <c r="F166" s="2"/>
    </row>
    <row r="167" spans="4:6" x14ac:dyDescent="0.3">
      <c r="D167"/>
    </row>
    <row r="168" spans="4:6" x14ac:dyDescent="0.3">
      <c r="D168"/>
      <c r="F168" s="2"/>
    </row>
    <row r="169" spans="4:6" x14ac:dyDescent="0.3">
      <c r="D169"/>
      <c r="F169" s="2"/>
    </row>
    <row r="170" spans="4:6" x14ac:dyDescent="0.3">
      <c r="D170"/>
      <c r="F170" s="2"/>
    </row>
    <row r="171" spans="4:6" x14ac:dyDescent="0.3">
      <c r="D171"/>
      <c r="F171" s="2"/>
    </row>
    <row r="172" spans="4:6" x14ac:dyDescent="0.3">
      <c r="D172"/>
      <c r="F172" s="2"/>
    </row>
    <row r="173" spans="4:6" x14ac:dyDescent="0.3">
      <c r="D173"/>
      <c r="F173" s="2"/>
    </row>
    <row r="174" spans="4:6" x14ac:dyDescent="0.3">
      <c r="D174"/>
      <c r="F174" s="2"/>
    </row>
    <row r="175" spans="4:6" x14ac:dyDescent="0.3">
      <c r="D175"/>
      <c r="F175" s="2"/>
    </row>
    <row r="176" spans="4:6" x14ac:dyDescent="0.3">
      <c r="D176"/>
      <c r="F176" s="2"/>
    </row>
    <row r="177" spans="4:6" x14ac:dyDescent="0.3">
      <c r="D177"/>
      <c r="F177" s="2"/>
    </row>
    <row r="178" spans="4:6" x14ac:dyDescent="0.3">
      <c r="D178"/>
      <c r="F178" s="2"/>
    </row>
    <row r="179" spans="4:6" x14ac:dyDescent="0.3">
      <c r="D179"/>
      <c r="F179" s="2"/>
    </row>
    <row r="180" spans="4:6" x14ac:dyDescent="0.3">
      <c r="D180"/>
      <c r="F180" s="2"/>
    </row>
    <row r="181" spans="4:6" x14ac:dyDescent="0.3">
      <c r="D181"/>
      <c r="F181" s="2"/>
    </row>
    <row r="182" spans="4:6" x14ac:dyDescent="0.3">
      <c r="D182"/>
      <c r="F182" s="2"/>
    </row>
    <row r="183" spans="4:6" x14ac:dyDescent="0.3">
      <c r="D183"/>
      <c r="F183" s="2"/>
    </row>
    <row r="184" spans="4:6" x14ac:dyDescent="0.3">
      <c r="D184"/>
      <c r="F184" s="2"/>
    </row>
    <row r="185" spans="4:6" x14ac:dyDescent="0.3">
      <c r="D185"/>
      <c r="F185" s="2"/>
    </row>
    <row r="186" spans="4:6" x14ac:dyDescent="0.3">
      <c r="D186"/>
      <c r="F186" s="2"/>
    </row>
    <row r="187" spans="4:6" x14ac:dyDescent="0.3">
      <c r="D187"/>
      <c r="F187" s="2"/>
    </row>
    <row r="188" spans="4:6" x14ac:dyDescent="0.3">
      <c r="D188"/>
      <c r="F188" s="2"/>
    </row>
    <row r="189" spans="4:6" x14ac:dyDescent="0.3">
      <c r="D189"/>
      <c r="F189" s="2"/>
    </row>
    <row r="190" spans="4:6" x14ac:dyDescent="0.3">
      <c r="D190"/>
      <c r="F190" s="2"/>
    </row>
    <row r="191" spans="4:6" x14ac:dyDescent="0.3">
      <c r="D191"/>
    </row>
    <row r="192" spans="4:6" x14ac:dyDescent="0.3">
      <c r="D192"/>
      <c r="F192" s="2"/>
    </row>
    <row r="193" spans="4:6" x14ac:dyDescent="0.3">
      <c r="D193"/>
      <c r="F193" s="2"/>
    </row>
    <row r="194" spans="4:6" x14ac:dyDescent="0.3">
      <c r="D194"/>
      <c r="F194" s="2"/>
    </row>
    <row r="195" spans="4:6" x14ac:dyDescent="0.3">
      <c r="D195"/>
      <c r="F195" s="2"/>
    </row>
    <row r="196" spans="4:6" x14ac:dyDescent="0.3">
      <c r="D196"/>
      <c r="F196" s="2"/>
    </row>
    <row r="197" spans="4:6" x14ac:dyDescent="0.3">
      <c r="D197"/>
      <c r="F197" s="2"/>
    </row>
    <row r="198" spans="4:6" x14ac:dyDescent="0.3">
      <c r="D198"/>
      <c r="F198" s="2"/>
    </row>
    <row r="199" spans="4:6" x14ac:dyDescent="0.3">
      <c r="D199"/>
    </row>
    <row r="200" spans="4:6" x14ac:dyDescent="0.3">
      <c r="D200"/>
      <c r="F200" s="2"/>
    </row>
    <row r="201" spans="4:6" x14ac:dyDescent="0.3">
      <c r="D201"/>
      <c r="F201" s="2"/>
    </row>
    <row r="202" spans="4:6" x14ac:dyDescent="0.3">
      <c r="D202"/>
      <c r="F202" s="2"/>
    </row>
    <row r="203" spans="4:6" x14ac:dyDescent="0.3">
      <c r="D203"/>
      <c r="F203" s="2"/>
    </row>
    <row r="204" spans="4:6" x14ac:dyDescent="0.3">
      <c r="D204"/>
      <c r="F204" s="2"/>
    </row>
    <row r="205" spans="4:6" x14ac:dyDescent="0.3">
      <c r="D205"/>
      <c r="F205" s="2"/>
    </row>
    <row r="206" spans="4:6" x14ac:dyDescent="0.3">
      <c r="D206"/>
      <c r="F206" s="2"/>
    </row>
    <row r="207" spans="4:6" x14ac:dyDescent="0.3">
      <c r="D207"/>
      <c r="F207" s="2"/>
    </row>
    <row r="208" spans="4:6" x14ac:dyDescent="0.3">
      <c r="D208"/>
      <c r="F208" s="2"/>
    </row>
    <row r="209" spans="4:6" x14ac:dyDescent="0.3">
      <c r="D209"/>
      <c r="F209" s="2"/>
    </row>
    <row r="210" spans="4:6" x14ac:dyDescent="0.3">
      <c r="D210"/>
      <c r="F210" s="2"/>
    </row>
    <row r="211" spans="4:6" x14ac:dyDescent="0.3">
      <c r="D211"/>
      <c r="F211" s="2"/>
    </row>
    <row r="212" spans="4:6" x14ac:dyDescent="0.3">
      <c r="D212"/>
    </row>
    <row r="213" spans="4:6" x14ac:dyDescent="0.3">
      <c r="D213"/>
      <c r="F213" s="2"/>
    </row>
    <row r="214" spans="4:6" x14ac:dyDescent="0.3">
      <c r="D214"/>
      <c r="F214" s="2"/>
    </row>
    <row r="215" spans="4:6" x14ac:dyDescent="0.3">
      <c r="D215"/>
      <c r="F215" s="2"/>
    </row>
    <row r="216" spans="4:6" x14ac:dyDescent="0.3">
      <c r="D216"/>
      <c r="F216" s="2"/>
    </row>
    <row r="217" spans="4:6" x14ac:dyDescent="0.3">
      <c r="D217"/>
      <c r="F217" s="2"/>
    </row>
    <row r="218" spans="4:6" x14ac:dyDescent="0.3">
      <c r="D218"/>
      <c r="F218" s="2"/>
    </row>
    <row r="219" spans="4:6" x14ac:dyDescent="0.3">
      <c r="D219"/>
      <c r="F219" s="2"/>
    </row>
    <row r="220" spans="4:6" x14ac:dyDescent="0.3">
      <c r="D220"/>
      <c r="F220" s="2"/>
    </row>
    <row r="221" spans="4:6" x14ac:dyDescent="0.3">
      <c r="D221"/>
    </row>
    <row r="222" spans="4:6" x14ac:dyDescent="0.3">
      <c r="D222"/>
      <c r="F222" s="2"/>
    </row>
    <row r="223" spans="4:6" x14ac:dyDescent="0.3">
      <c r="D223"/>
      <c r="F223" s="2"/>
    </row>
    <row r="224" spans="4:6" x14ac:dyDescent="0.3">
      <c r="D224"/>
      <c r="F224" s="2"/>
    </row>
    <row r="225" spans="4:6" x14ac:dyDescent="0.3">
      <c r="D225"/>
      <c r="F225" s="2"/>
    </row>
    <row r="226" spans="4:6" x14ac:dyDescent="0.3">
      <c r="D226"/>
      <c r="F226" s="2"/>
    </row>
    <row r="227" spans="4:6" x14ac:dyDescent="0.3">
      <c r="D227"/>
      <c r="F227" s="2"/>
    </row>
    <row r="228" spans="4:6" x14ac:dyDescent="0.3">
      <c r="D228"/>
      <c r="F228" s="2"/>
    </row>
    <row r="229" spans="4:6" x14ac:dyDescent="0.3">
      <c r="D229"/>
    </row>
    <row r="230" spans="4:6" x14ac:dyDescent="0.3">
      <c r="D230"/>
    </row>
    <row r="231" spans="4:6" x14ac:dyDescent="0.3">
      <c r="D231"/>
    </row>
    <row r="232" spans="4:6" x14ac:dyDescent="0.3">
      <c r="D232"/>
      <c r="F232" s="2"/>
    </row>
    <row r="233" spans="4:6" x14ac:dyDescent="0.3">
      <c r="D233"/>
      <c r="F233" s="2"/>
    </row>
    <row r="234" spans="4:6" x14ac:dyDescent="0.3">
      <c r="D234"/>
      <c r="F234" s="2"/>
    </row>
    <row r="235" spans="4:6" x14ac:dyDescent="0.3">
      <c r="D235"/>
    </row>
    <row r="236" spans="4:6" x14ac:dyDescent="0.3">
      <c r="D236"/>
      <c r="F236" s="2"/>
    </row>
    <row r="237" spans="4:6" x14ac:dyDescent="0.3">
      <c r="D237"/>
      <c r="F237" s="2"/>
    </row>
    <row r="238" spans="4:6" x14ac:dyDescent="0.3">
      <c r="D238"/>
      <c r="F238" s="2"/>
    </row>
    <row r="239" spans="4:6" x14ac:dyDescent="0.3">
      <c r="D239"/>
    </row>
    <row r="240" spans="4:6" x14ac:dyDescent="0.3">
      <c r="D240"/>
      <c r="F240" s="2"/>
    </row>
    <row r="241" spans="4:6" x14ac:dyDescent="0.3">
      <c r="D241"/>
    </row>
    <row r="242" spans="4:6" x14ac:dyDescent="0.3">
      <c r="D242"/>
      <c r="F242" s="2"/>
    </row>
    <row r="243" spans="4:6" x14ac:dyDescent="0.3">
      <c r="D243"/>
      <c r="F243" s="2"/>
    </row>
    <row r="244" spans="4:6" x14ac:dyDescent="0.3">
      <c r="D244"/>
      <c r="F244" s="2"/>
    </row>
    <row r="245" spans="4:6" x14ac:dyDescent="0.3">
      <c r="D245"/>
      <c r="F245" s="2"/>
    </row>
    <row r="246" spans="4:6" x14ac:dyDescent="0.3">
      <c r="D246"/>
    </row>
    <row r="247" spans="4:6" x14ac:dyDescent="0.3">
      <c r="D247"/>
      <c r="F247" s="2"/>
    </row>
    <row r="248" spans="4:6" x14ac:dyDescent="0.3">
      <c r="D248"/>
      <c r="F248" s="2"/>
    </row>
    <row r="249" spans="4:6" x14ac:dyDescent="0.3">
      <c r="D249"/>
      <c r="F249" s="2"/>
    </row>
    <row r="250" spans="4:6" x14ac:dyDescent="0.3">
      <c r="D250"/>
      <c r="F250" s="2"/>
    </row>
    <row r="251" spans="4:6" x14ac:dyDescent="0.3">
      <c r="D251"/>
      <c r="F251" s="2"/>
    </row>
    <row r="252" spans="4:6" x14ac:dyDescent="0.3">
      <c r="D252"/>
      <c r="F252" s="2"/>
    </row>
    <row r="253" spans="4:6" x14ac:dyDescent="0.3">
      <c r="D253"/>
      <c r="F253" s="2"/>
    </row>
    <row r="254" spans="4:6" x14ac:dyDescent="0.3">
      <c r="D254"/>
      <c r="F254" s="2"/>
    </row>
    <row r="255" spans="4:6" x14ac:dyDescent="0.3">
      <c r="D255"/>
      <c r="F255" s="2"/>
    </row>
    <row r="256" spans="4:6" x14ac:dyDescent="0.3">
      <c r="D256"/>
      <c r="F256" s="2"/>
    </row>
    <row r="257" spans="4:6" x14ac:dyDescent="0.3">
      <c r="D257"/>
      <c r="F257" s="2"/>
    </row>
    <row r="258" spans="4:6" x14ac:dyDescent="0.3">
      <c r="D258"/>
    </row>
    <row r="259" spans="4:6" x14ac:dyDescent="0.3">
      <c r="D259"/>
      <c r="F259" s="2"/>
    </row>
    <row r="260" spans="4:6" x14ac:dyDescent="0.3">
      <c r="D260"/>
      <c r="F260" s="2"/>
    </row>
    <row r="261" spans="4:6" x14ac:dyDescent="0.3">
      <c r="D261"/>
      <c r="F261" s="2"/>
    </row>
    <row r="262" spans="4:6" x14ac:dyDescent="0.3">
      <c r="D262"/>
      <c r="F262" s="2"/>
    </row>
    <row r="263" spans="4:6" x14ac:dyDescent="0.3">
      <c r="D263"/>
      <c r="F263" s="2"/>
    </row>
    <row r="264" spans="4:6" x14ac:dyDescent="0.3">
      <c r="D264"/>
      <c r="F264" s="2"/>
    </row>
    <row r="265" spans="4:6" x14ac:dyDescent="0.3">
      <c r="D265"/>
      <c r="F265" s="2"/>
    </row>
    <row r="266" spans="4:6" x14ac:dyDescent="0.3">
      <c r="D266"/>
    </row>
    <row r="267" spans="4:6" x14ac:dyDescent="0.3">
      <c r="D267"/>
      <c r="F267" s="2"/>
    </row>
    <row r="268" spans="4:6" x14ac:dyDescent="0.3">
      <c r="D268"/>
      <c r="F268" s="2"/>
    </row>
    <row r="269" spans="4:6" x14ac:dyDescent="0.3">
      <c r="D269"/>
      <c r="F269" s="2"/>
    </row>
    <row r="270" spans="4:6" x14ac:dyDescent="0.3">
      <c r="D270"/>
      <c r="F270" s="2"/>
    </row>
    <row r="271" spans="4:6" x14ac:dyDescent="0.3">
      <c r="D271"/>
      <c r="F271" s="2"/>
    </row>
    <row r="272" spans="4:6" x14ac:dyDescent="0.3">
      <c r="D272"/>
      <c r="F272" s="2"/>
    </row>
    <row r="273" spans="4:6" x14ac:dyDescent="0.3">
      <c r="D273"/>
      <c r="F273" s="2"/>
    </row>
    <row r="274" spans="4:6" x14ac:dyDescent="0.3">
      <c r="D274"/>
      <c r="F274" s="2"/>
    </row>
    <row r="275" spans="4:6" x14ac:dyDescent="0.3">
      <c r="D275"/>
      <c r="F275" s="2"/>
    </row>
    <row r="276" spans="4:6" x14ac:dyDescent="0.3">
      <c r="D276"/>
      <c r="F276" s="2"/>
    </row>
    <row r="277" spans="4:6" x14ac:dyDescent="0.3">
      <c r="D277"/>
      <c r="F277" s="2"/>
    </row>
    <row r="278" spans="4:6" x14ac:dyDescent="0.3">
      <c r="D278"/>
      <c r="F278" s="2"/>
    </row>
    <row r="279" spans="4:6" x14ac:dyDescent="0.3">
      <c r="D279"/>
    </row>
    <row r="280" spans="4:6" x14ac:dyDescent="0.3">
      <c r="D280"/>
      <c r="F280" s="2"/>
    </row>
    <row r="281" spans="4:6" x14ac:dyDescent="0.3">
      <c r="D281"/>
    </row>
    <row r="282" spans="4:6" x14ac:dyDescent="0.3">
      <c r="D282"/>
      <c r="F282" s="2"/>
    </row>
    <row r="283" spans="4:6" x14ac:dyDescent="0.3">
      <c r="D283"/>
      <c r="F283" s="2"/>
    </row>
    <row r="284" spans="4:6" x14ac:dyDescent="0.3">
      <c r="D284"/>
    </row>
    <row r="285" spans="4:6" x14ac:dyDescent="0.3">
      <c r="D285"/>
      <c r="F285" s="2"/>
    </row>
    <row r="286" spans="4:6" x14ac:dyDescent="0.3">
      <c r="D286"/>
      <c r="F286" s="2"/>
    </row>
    <row r="287" spans="4:6" x14ac:dyDescent="0.3">
      <c r="D287"/>
      <c r="F287" s="2"/>
    </row>
    <row r="288" spans="4:6" x14ac:dyDescent="0.3">
      <c r="D288"/>
      <c r="F288" s="2"/>
    </row>
    <row r="289" spans="4:6" x14ac:dyDescent="0.3">
      <c r="D289"/>
      <c r="F289" s="2"/>
    </row>
    <row r="290" spans="4:6" x14ac:dyDescent="0.3">
      <c r="D290"/>
    </row>
    <row r="291" spans="4:6" x14ac:dyDescent="0.3">
      <c r="D291"/>
    </row>
    <row r="292" spans="4:6" x14ac:dyDescent="0.3">
      <c r="D292"/>
      <c r="F292" s="2"/>
    </row>
    <row r="293" spans="4:6" x14ac:dyDescent="0.3">
      <c r="D293"/>
    </row>
    <row r="294" spans="4:6" x14ac:dyDescent="0.3">
      <c r="D294"/>
      <c r="F294" s="2"/>
    </row>
    <row r="295" spans="4:6" x14ac:dyDescent="0.3">
      <c r="D295"/>
      <c r="F295" s="2"/>
    </row>
    <row r="296" spans="4:6" x14ac:dyDescent="0.3">
      <c r="D296"/>
    </row>
    <row r="297" spans="4:6" x14ac:dyDescent="0.3">
      <c r="D297"/>
      <c r="F297" s="2"/>
    </row>
    <row r="298" spans="4:6" x14ac:dyDescent="0.3">
      <c r="D298"/>
      <c r="F298" s="2"/>
    </row>
    <row r="299" spans="4:6" x14ac:dyDescent="0.3">
      <c r="D299"/>
    </row>
    <row r="300" spans="4:6" x14ac:dyDescent="0.3">
      <c r="D300"/>
      <c r="F300" s="2"/>
    </row>
    <row r="301" spans="4:6" x14ac:dyDescent="0.3">
      <c r="D301"/>
    </row>
    <row r="302" spans="4:6" x14ac:dyDescent="0.3">
      <c r="D302"/>
    </row>
    <row r="303" spans="4:6" x14ac:dyDescent="0.3">
      <c r="D303"/>
    </row>
    <row r="304" spans="4:6" x14ac:dyDescent="0.3">
      <c r="D304"/>
      <c r="F304" s="2"/>
    </row>
    <row r="305" spans="4:6" x14ac:dyDescent="0.3">
      <c r="D305"/>
    </row>
    <row r="306" spans="4:6" x14ac:dyDescent="0.3">
      <c r="D306"/>
      <c r="F306" s="2"/>
    </row>
    <row r="307" spans="4:6" x14ac:dyDescent="0.3">
      <c r="D307"/>
      <c r="F307" s="2"/>
    </row>
    <row r="308" spans="4:6" x14ac:dyDescent="0.3">
      <c r="D308"/>
      <c r="F308" s="2"/>
    </row>
    <row r="309" spans="4:6" x14ac:dyDescent="0.3">
      <c r="D309"/>
      <c r="F309" s="2"/>
    </row>
    <row r="310" spans="4:6" x14ac:dyDescent="0.3">
      <c r="D310"/>
      <c r="F310" s="2"/>
    </row>
    <row r="311" spans="4:6" x14ac:dyDescent="0.3">
      <c r="D311"/>
      <c r="F311" s="2"/>
    </row>
    <row r="312" spans="4:6" x14ac:dyDescent="0.3">
      <c r="D312"/>
    </row>
    <row r="313" spans="4:6" x14ac:dyDescent="0.3">
      <c r="D313"/>
      <c r="F313" s="2"/>
    </row>
    <row r="314" spans="4:6" x14ac:dyDescent="0.3">
      <c r="D314"/>
    </row>
    <row r="315" spans="4:6" x14ac:dyDescent="0.3">
      <c r="D315"/>
      <c r="F315" s="2"/>
    </row>
    <row r="316" spans="4:6" x14ac:dyDescent="0.3">
      <c r="D316"/>
      <c r="F316" s="2"/>
    </row>
    <row r="317" spans="4:6" x14ac:dyDescent="0.3">
      <c r="D317"/>
    </row>
    <row r="318" spans="4:6" x14ac:dyDescent="0.3">
      <c r="D318"/>
      <c r="F318" s="2"/>
    </row>
    <row r="319" spans="4:6" x14ac:dyDescent="0.3">
      <c r="D319"/>
      <c r="F319" s="2"/>
    </row>
    <row r="320" spans="4:6" x14ac:dyDescent="0.3">
      <c r="D320"/>
      <c r="F320" s="2"/>
    </row>
    <row r="321" spans="4:6" x14ac:dyDescent="0.3">
      <c r="D321"/>
      <c r="F321" s="2"/>
    </row>
    <row r="322" spans="4:6" x14ac:dyDescent="0.3">
      <c r="D322"/>
      <c r="F322" s="2"/>
    </row>
    <row r="323" spans="4:6" x14ac:dyDescent="0.3">
      <c r="D323"/>
      <c r="F323" s="2"/>
    </row>
    <row r="324" spans="4:6" x14ac:dyDescent="0.3">
      <c r="D324"/>
      <c r="F324" s="2"/>
    </row>
    <row r="325" spans="4:6" x14ac:dyDescent="0.3">
      <c r="D325"/>
      <c r="F325" s="2"/>
    </row>
    <row r="326" spans="4:6" x14ac:dyDescent="0.3">
      <c r="D326"/>
      <c r="F326" s="2"/>
    </row>
    <row r="327" spans="4:6" x14ac:dyDescent="0.3">
      <c r="D327"/>
      <c r="F327" s="2"/>
    </row>
    <row r="328" spans="4:6" x14ac:dyDescent="0.3">
      <c r="D328"/>
      <c r="F328" s="2"/>
    </row>
    <row r="329" spans="4:6" x14ac:dyDescent="0.3">
      <c r="D329"/>
      <c r="F329" s="2"/>
    </row>
    <row r="330" spans="4:6" x14ac:dyDescent="0.3">
      <c r="D330"/>
      <c r="F330" s="2"/>
    </row>
    <row r="331" spans="4:6" x14ac:dyDescent="0.3">
      <c r="D331"/>
      <c r="F331" s="2"/>
    </row>
    <row r="332" spans="4:6" x14ac:dyDescent="0.3">
      <c r="D332"/>
      <c r="F332" s="2"/>
    </row>
    <row r="333" spans="4:6" x14ac:dyDescent="0.3">
      <c r="D333"/>
    </row>
    <row r="334" spans="4:6" x14ac:dyDescent="0.3">
      <c r="D334"/>
      <c r="F334" s="2"/>
    </row>
    <row r="335" spans="4:6" x14ac:dyDescent="0.3">
      <c r="D335"/>
      <c r="F335" s="2"/>
    </row>
    <row r="336" spans="4:6" x14ac:dyDescent="0.3">
      <c r="D336"/>
      <c r="F336" s="2"/>
    </row>
    <row r="337" spans="4:6" x14ac:dyDescent="0.3">
      <c r="D337"/>
      <c r="F337" s="2"/>
    </row>
    <row r="338" spans="4:6" x14ac:dyDescent="0.3">
      <c r="D338"/>
      <c r="F338" s="2"/>
    </row>
    <row r="339" spans="4:6" x14ac:dyDescent="0.3">
      <c r="D339"/>
      <c r="F339" s="2"/>
    </row>
    <row r="340" spans="4:6" x14ac:dyDescent="0.3">
      <c r="D340"/>
    </row>
    <row r="341" spans="4:6" x14ac:dyDescent="0.3">
      <c r="D341"/>
    </row>
    <row r="342" spans="4:6" x14ac:dyDescent="0.3">
      <c r="D342"/>
      <c r="F342" s="2"/>
    </row>
    <row r="343" spans="4:6" x14ac:dyDescent="0.3">
      <c r="D343"/>
      <c r="F343" s="2"/>
    </row>
    <row r="344" spans="4:6" x14ac:dyDescent="0.3">
      <c r="D344"/>
      <c r="F344" s="2"/>
    </row>
    <row r="345" spans="4:6" x14ac:dyDescent="0.3">
      <c r="D345"/>
    </row>
    <row r="346" spans="4:6" x14ac:dyDescent="0.3">
      <c r="D346"/>
      <c r="F346" s="2"/>
    </row>
    <row r="347" spans="4:6" x14ac:dyDescent="0.3">
      <c r="D347"/>
      <c r="F347" s="2"/>
    </row>
    <row r="348" spans="4:6" x14ac:dyDescent="0.3">
      <c r="D348"/>
      <c r="F348" s="2"/>
    </row>
    <row r="349" spans="4:6" x14ac:dyDescent="0.3">
      <c r="D349"/>
      <c r="F349" s="2"/>
    </row>
    <row r="350" spans="4:6" x14ac:dyDescent="0.3">
      <c r="D350"/>
      <c r="F350" s="2"/>
    </row>
    <row r="351" spans="4:6" x14ac:dyDescent="0.3">
      <c r="D351"/>
    </row>
    <row r="352" spans="4:6" x14ac:dyDescent="0.3">
      <c r="D352"/>
      <c r="F352" s="2"/>
    </row>
    <row r="353" spans="4:6" x14ac:dyDescent="0.3">
      <c r="D353"/>
      <c r="F353" s="2"/>
    </row>
    <row r="354" spans="4:6" x14ac:dyDescent="0.3">
      <c r="D354"/>
      <c r="F354" s="2"/>
    </row>
    <row r="355" spans="4:6" x14ac:dyDescent="0.3">
      <c r="D355"/>
      <c r="F355" s="2"/>
    </row>
    <row r="356" spans="4:6" x14ac:dyDescent="0.3">
      <c r="D356"/>
      <c r="F356" s="2"/>
    </row>
    <row r="357" spans="4:6" x14ac:dyDescent="0.3">
      <c r="D357"/>
    </row>
    <row r="358" spans="4:6" x14ac:dyDescent="0.3">
      <c r="D358"/>
      <c r="F358" s="2"/>
    </row>
    <row r="359" spans="4:6" x14ac:dyDescent="0.3">
      <c r="D359"/>
      <c r="F359" s="2"/>
    </row>
    <row r="360" spans="4:6" x14ac:dyDescent="0.3">
      <c r="D360"/>
      <c r="F360" s="2"/>
    </row>
    <row r="361" spans="4:6" x14ac:dyDescent="0.3">
      <c r="D361"/>
      <c r="F361" s="2"/>
    </row>
    <row r="362" spans="4:6" x14ac:dyDescent="0.3">
      <c r="D362"/>
      <c r="F362" s="2"/>
    </row>
    <row r="363" spans="4:6" x14ac:dyDescent="0.3">
      <c r="D363"/>
    </row>
    <row r="364" spans="4:6" x14ac:dyDescent="0.3">
      <c r="D364"/>
      <c r="F364" s="2"/>
    </row>
    <row r="365" spans="4:6" x14ac:dyDescent="0.3">
      <c r="D365"/>
    </row>
    <row r="366" spans="4:6" x14ac:dyDescent="0.3">
      <c r="D366"/>
      <c r="F366" s="2"/>
    </row>
    <row r="367" spans="4:6" x14ac:dyDescent="0.3">
      <c r="D367"/>
    </row>
    <row r="368" spans="4:6" x14ac:dyDescent="0.3">
      <c r="D368"/>
      <c r="F368" s="2"/>
    </row>
    <row r="369" spans="4:6" x14ac:dyDescent="0.3">
      <c r="D369"/>
      <c r="F369" s="2"/>
    </row>
    <row r="370" spans="4:6" x14ac:dyDescent="0.3">
      <c r="D370"/>
    </row>
    <row r="371" spans="4:6" x14ac:dyDescent="0.3">
      <c r="D371"/>
      <c r="F371" s="2"/>
    </row>
    <row r="372" spans="4:6" x14ac:dyDescent="0.3">
      <c r="D372"/>
      <c r="F372" s="2"/>
    </row>
    <row r="373" spans="4:6" x14ac:dyDescent="0.3">
      <c r="D373"/>
      <c r="F373" s="2"/>
    </row>
    <row r="374" spans="4:6" x14ac:dyDescent="0.3">
      <c r="D374"/>
      <c r="F374" s="2"/>
    </row>
    <row r="375" spans="4:6" x14ac:dyDescent="0.3">
      <c r="D375"/>
      <c r="F375" s="2"/>
    </row>
    <row r="376" spans="4:6" x14ac:dyDescent="0.3">
      <c r="D376"/>
      <c r="F376" s="2"/>
    </row>
    <row r="377" spans="4:6" x14ac:dyDescent="0.3">
      <c r="D377"/>
      <c r="F377" s="2"/>
    </row>
    <row r="378" spans="4:6" x14ac:dyDescent="0.3">
      <c r="D378"/>
      <c r="F378" s="2"/>
    </row>
    <row r="379" spans="4:6" x14ac:dyDescent="0.3">
      <c r="D379"/>
      <c r="F379" s="2"/>
    </row>
    <row r="380" spans="4:6" x14ac:dyDescent="0.3">
      <c r="D380"/>
      <c r="F380" s="2"/>
    </row>
    <row r="381" spans="4:6" x14ac:dyDescent="0.3">
      <c r="D381"/>
      <c r="F381" s="2"/>
    </row>
    <row r="382" spans="4:6" x14ac:dyDescent="0.3">
      <c r="D382"/>
      <c r="F382" s="2"/>
    </row>
    <row r="383" spans="4:6" x14ac:dyDescent="0.3">
      <c r="D383"/>
      <c r="F383" s="2"/>
    </row>
    <row r="384" spans="4:6" x14ac:dyDescent="0.3">
      <c r="D384"/>
      <c r="F384" s="2"/>
    </row>
    <row r="385" spans="4:6" x14ac:dyDescent="0.3">
      <c r="D385"/>
    </row>
    <row r="386" spans="4:6" x14ac:dyDescent="0.3">
      <c r="D386"/>
      <c r="F386" s="2"/>
    </row>
    <row r="387" spans="4:6" x14ac:dyDescent="0.3">
      <c r="D387"/>
      <c r="F387" s="2"/>
    </row>
    <row r="388" spans="4:6" x14ac:dyDescent="0.3">
      <c r="D388"/>
    </row>
    <row r="389" spans="4:6" x14ac:dyDescent="0.3">
      <c r="D389"/>
      <c r="F389" s="2"/>
    </row>
    <row r="390" spans="4:6" x14ac:dyDescent="0.3">
      <c r="D390"/>
      <c r="F390" s="2"/>
    </row>
    <row r="391" spans="4:6" x14ac:dyDescent="0.3">
      <c r="D391"/>
      <c r="F391" s="2"/>
    </row>
    <row r="392" spans="4:6" x14ac:dyDescent="0.3">
      <c r="D392"/>
    </row>
    <row r="393" spans="4:6" x14ac:dyDescent="0.3">
      <c r="D393"/>
    </row>
    <row r="394" spans="4:6" x14ac:dyDescent="0.3">
      <c r="D394"/>
      <c r="F394" s="2"/>
    </row>
    <row r="395" spans="4:6" x14ac:dyDescent="0.3">
      <c r="D395"/>
    </row>
    <row r="396" spans="4:6" x14ac:dyDescent="0.3">
      <c r="D396"/>
    </row>
    <row r="397" spans="4:6" x14ac:dyDescent="0.3">
      <c r="D397"/>
      <c r="F397" s="2"/>
    </row>
    <row r="398" spans="4:6" x14ac:dyDescent="0.3">
      <c r="D398"/>
      <c r="F398" s="2"/>
    </row>
    <row r="399" spans="4:6" x14ac:dyDescent="0.3">
      <c r="D399"/>
      <c r="F399" s="2"/>
    </row>
    <row r="400" spans="4:6" x14ac:dyDescent="0.3">
      <c r="D400"/>
      <c r="F400" s="2"/>
    </row>
    <row r="401" spans="4:6" x14ac:dyDescent="0.3">
      <c r="D401"/>
      <c r="F401" s="2"/>
    </row>
    <row r="402" spans="4:6" x14ac:dyDescent="0.3">
      <c r="D402"/>
      <c r="F402" s="2"/>
    </row>
    <row r="403" spans="4:6" x14ac:dyDescent="0.3">
      <c r="D403"/>
      <c r="F403" s="2"/>
    </row>
    <row r="404" spans="4:6" x14ac:dyDescent="0.3">
      <c r="D404"/>
      <c r="F404" s="2"/>
    </row>
    <row r="405" spans="4:6" x14ac:dyDescent="0.3">
      <c r="D405"/>
      <c r="F405" s="2"/>
    </row>
    <row r="406" spans="4:6" x14ac:dyDescent="0.3">
      <c r="D406"/>
      <c r="F406" s="2"/>
    </row>
    <row r="407" spans="4:6" x14ac:dyDescent="0.3">
      <c r="D407"/>
      <c r="F407" s="2"/>
    </row>
    <row r="408" spans="4:6" x14ac:dyDescent="0.3">
      <c r="D408"/>
      <c r="F408" s="2"/>
    </row>
    <row r="409" spans="4:6" x14ac:dyDescent="0.3">
      <c r="D409"/>
      <c r="F409" s="2"/>
    </row>
    <row r="410" spans="4:6" x14ac:dyDescent="0.3">
      <c r="D410"/>
      <c r="F410" s="2"/>
    </row>
    <row r="411" spans="4:6" x14ac:dyDescent="0.3">
      <c r="D411"/>
      <c r="F411" s="2"/>
    </row>
    <row r="412" spans="4:6" x14ac:dyDescent="0.3">
      <c r="D412"/>
    </row>
    <row r="413" spans="4:6" x14ac:dyDescent="0.3">
      <c r="D413"/>
      <c r="F413" s="2"/>
    </row>
    <row r="414" spans="4:6" x14ac:dyDescent="0.3">
      <c r="D414"/>
      <c r="F414" s="2"/>
    </row>
    <row r="415" spans="4:6" x14ac:dyDescent="0.3">
      <c r="D415"/>
      <c r="F415" s="2"/>
    </row>
    <row r="416" spans="4:6" x14ac:dyDescent="0.3">
      <c r="D416"/>
      <c r="F416" s="2"/>
    </row>
    <row r="417" spans="4:6" x14ac:dyDescent="0.3">
      <c r="D417"/>
      <c r="F417" s="2"/>
    </row>
    <row r="418" spans="4:6" x14ac:dyDescent="0.3">
      <c r="D418"/>
      <c r="F418" s="2"/>
    </row>
    <row r="419" spans="4:6" x14ac:dyDescent="0.3">
      <c r="D419"/>
    </row>
    <row r="420" spans="4:6" x14ac:dyDescent="0.3">
      <c r="D420"/>
      <c r="F420" s="2"/>
    </row>
    <row r="421" spans="4:6" x14ac:dyDescent="0.3">
      <c r="D421"/>
      <c r="F421" s="2"/>
    </row>
    <row r="422" spans="4:6" x14ac:dyDescent="0.3">
      <c r="D422"/>
      <c r="F422" s="2"/>
    </row>
    <row r="423" spans="4:6" x14ac:dyDescent="0.3">
      <c r="D423"/>
      <c r="F423" s="2"/>
    </row>
    <row r="424" spans="4:6" x14ac:dyDescent="0.3">
      <c r="D424"/>
      <c r="F424" s="2"/>
    </row>
    <row r="425" spans="4:6" x14ac:dyDescent="0.3">
      <c r="D425"/>
      <c r="F425" s="2"/>
    </row>
    <row r="426" spans="4:6" x14ac:dyDescent="0.3">
      <c r="D426"/>
      <c r="F426" s="2"/>
    </row>
    <row r="427" spans="4:6" x14ac:dyDescent="0.3">
      <c r="D427"/>
      <c r="F427" s="2"/>
    </row>
    <row r="428" spans="4:6" x14ac:dyDescent="0.3">
      <c r="D428"/>
      <c r="F428" s="2"/>
    </row>
    <row r="429" spans="4:6" x14ac:dyDescent="0.3">
      <c r="D429"/>
      <c r="F429" s="2"/>
    </row>
    <row r="430" spans="4:6" x14ac:dyDescent="0.3">
      <c r="D430"/>
    </row>
    <row r="431" spans="4:6" x14ac:dyDescent="0.3">
      <c r="D431"/>
      <c r="F431" s="2"/>
    </row>
    <row r="432" spans="4:6" x14ac:dyDescent="0.3">
      <c r="D432"/>
      <c r="F432" s="2"/>
    </row>
    <row r="433" spans="4:6" x14ac:dyDescent="0.3">
      <c r="D433"/>
      <c r="F433" s="2"/>
    </row>
    <row r="434" spans="4:6" x14ac:dyDescent="0.3">
      <c r="D434"/>
      <c r="F434" s="2"/>
    </row>
    <row r="435" spans="4:6" x14ac:dyDescent="0.3">
      <c r="D435"/>
      <c r="F435" s="2"/>
    </row>
    <row r="436" spans="4:6" x14ac:dyDescent="0.3">
      <c r="D436"/>
      <c r="F436" s="2"/>
    </row>
    <row r="437" spans="4:6" x14ac:dyDescent="0.3">
      <c r="D437"/>
      <c r="F437" s="2"/>
    </row>
    <row r="438" spans="4:6" x14ac:dyDescent="0.3">
      <c r="D438"/>
      <c r="F438" s="2"/>
    </row>
    <row r="439" spans="4:6" x14ac:dyDescent="0.3">
      <c r="D439"/>
      <c r="F439" s="2"/>
    </row>
    <row r="440" spans="4:6" x14ac:dyDescent="0.3">
      <c r="D440"/>
      <c r="F440" s="2"/>
    </row>
    <row r="441" spans="4:6" x14ac:dyDescent="0.3">
      <c r="D441"/>
      <c r="F441" s="2"/>
    </row>
    <row r="442" spans="4:6" x14ac:dyDescent="0.3">
      <c r="D442"/>
      <c r="F442" s="2"/>
    </row>
    <row r="443" spans="4:6" x14ac:dyDescent="0.3">
      <c r="D443"/>
      <c r="F443" s="2"/>
    </row>
    <row r="444" spans="4:6" x14ac:dyDescent="0.3">
      <c r="D444"/>
      <c r="F444" s="2"/>
    </row>
    <row r="445" spans="4:6" x14ac:dyDescent="0.3">
      <c r="D445"/>
      <c r="F445" s="2"/>
    </row>
    <row r="446" spans="4:6" x14ac:dyDescent="0.3">
      <c r="D446"/>
      <c r="F446" s="2"/>
    </row>
    <row r="447" spans="4:6" x14ac:dyDescent="0.3">
      <c r="D447"/>
    </row>
    <row r="448" spans="4:6" x14ac:dyDescent="0.3">
      <c r="D448"/>
      <c r="F448" s="2"/>
    </row>
    <row r="449" spans="4:6" x14ac:dyDescent="0.3">
      <c r="D449"/>
      <c r="F449" s="2"/>
    </row>
    <row r="450" spans="4:6" x14ac:dyDescent="0.3">
      <c r="D450"/>
      <c r="F450" s="2"/>
    </row>
    <row r="451" spans="4:6" x14ac:dyDescent="0.3">
      <c r="D451"/>
      <c r="F451" s="2"/>
    </row>
    <row r="452" spans="4:6" x14ac:dyDescent="0.3">
      <c r="D452"/>
      <c r="F452" s="2"/>
    </row>
    <row r="453" spans="4:6" x14ac:dyDescent="0.3">
      <c r="D453"/>
    </row>
    <row r="454" spans="4:6" x14ac:dyDescent="0.3">
      <c r="D454"/>
      <c r="F454" s="2"/>
    </row>
    <row r="455" spans="4:6" x14ac:dyDescent="0.3">
      <c r="D455"/>
      <c r="F455" s="2"/>
    </row>
    <row r="456" spans="4:6" x14ac:dyDescent="0.3">
      <c r="D456"/>
      <c r="F456" s="2"/>
    </row>
    <row r="457" spans="4:6" x14ac:dyDescent="0.3">
      <c r="D457"/>
      <c r="F457" s="2"/>
    </row>
    <row r="458" spans="4:6" x14ac:dyDescent="0.3">
      <c r="D458"/>
    </row>
    <row r="459" spans="4:6" x14ac:dyDescent="0.3">
      <c r="D459"/>
      <c r="F459" s="2"/>
    </row>
    <row r="460" spans="4:6" x14ac:dyDescent="0.3">
      <c r="D460"/>
      <c r="F460" s="2"/>
    </row>
    <row r="461" spans="4:6" x14ac:dyDescent="0.3">
      <c r="D461"/>
    </row>
    <row r="462" spans="4:6" x14ac:dyDescent="0.3">
      <c r="D462"/>
      <c r="F462" s="2"/>
    </row>
    <row r="463" spans="4:6" x14ac:dyDescent="0.3">
      <c r="D463"/>
    </row>
    <row r="464" spans="4:6" x14ac:dyDescent="0.3">
      <c r="D464"/>
      <c r="F464" s="2"/>
    </row>
    <row r="465" spans="4:6" x14ac:dyDescent="0.3">
      <c r="D465"/>
      <c r="F465" s="2"/>
    </row>
    <row r="466" spans="4:6" x14ac:dyDescent="0.3">
      <c r="D466"/>
      <c r="F466" s="2"/>
    </row>
    <row r="467" spans="4:6" x14ac:dyDescent="0.3">
      <c r="D467"/>
      <c r="F467" s="2"/>
    </row>
    <row r="468" spans="4:6" x14ac:dyDescent="0.3">
      <c r="D468"/>
      <c r="F468" s="2"/>
    </row>
    <row r="469" spans="4:6" x14ac:dyDescent="0.3">
      <c r="D469"/>
    </row>
    <row r="470" spans="4:6" x14ac:dyDescent="0.3">
      <c r="D470"/>
      <c r="F470" s="2"/>
    </row>
    <row r="471" spans="4:6" x14ac:dyDescent="0.3">
      <c r="D471"/>
    </row>
    <row r="472" spans="4:6" x14ac:dyDescent="0.3">
      <c r="D472"/>
      <c r="F472" s="2"/>
    </row>
    <row r="473" spans="4:6" x14ac:dyDescent="0.3">
      <c r="D473"/>
      <c r="F473" s="2"/>
    </row>
    <row r="474" spans="4:6" x14ac:dyDescent="0.3">
      <c r="D474"/>
    </row>
    <row r="475" spans="4:6" x14ac:dyDescent="0.3">
      <c r="D475"/>
    </row>
    <row r="476" spans="4:6" x14ac:dyDescent="0.3">
      <c r="D476"/>
      <c r="F476" s="2"/>
    </row>
    <row r="477" spans="4:6" x14ac:dyDescent="0.3">
      <c r="D477"/>
    </row>
    <row r="478" spans="4:6" x14ac:dyDescent="0.3">
      <c r="D478"/>
      <c r="F478" s="2"/>
    </row>
    <row r="479" spans="4:6" x14ac:dyDescent="0.3">
      <c r="D479"/>
      <c r="F479" s="2"/>
    </row>
    <row r="480" spans="4:6" x14ac:dyDescent="0.3">
      <c r="D480"/>
    </row>
    <row r="481" spans="4:6" x14ac:dyDescent="0.3">
      <c r="D481"/>
    </row>
    <row r="482" spans="4:6" x14ac:dyDescent="0.3">
      <c r="D482"/>
    </row>
    <row r="483" spans="4:6" x14ac:dyDescent="0.3">
      <c r="D483"/>
      <c r="F483" s="2"/>
    </row>
    <row r="484" spans="4:6" x14ac:dyDescent="0.3">
      <c r="D484"/>
      <c r="F484" s="2"/>
    </row>
    <row r="485" spans="4:6" x14ac:dyDescent="0.3">
      <c r="D485"/>
      <c r="F485" s="2"/>
    </row>
    <row r="486" spans="4:6" x14ac:dyDescent="0.3">
      <c r="D486"/>
      <c r="F486" s="2"/>
    </row>
    <row r="487" spans="4:6" x14ac:dyDescent="0.3">
      <c r="D487"/>
      <c r="F487" s="2"/>
    </row>
    <row r="488" spans="4:6" x14ac:dyDescent="0.3">
      <c r="D488"/>
      <c r="F488" s="2"/>
    </row>
    <row r="489" spans="4:6" x14ac:dyDescent="0.3">
      <c r="D489"/>
      <c r="F489" s="2"/>
    </row>
    <row r="490" spans="4:6" x14ac:dyDescent="0.3">
      <c r="D490"/>
    </row>
    <row r="491" spans="4:6" x14ac:dyDescent="0.3">
      <c r="D491"/>
    </row>
    <row r="492" spans="4:6" x14ac:dyDescent="0.3">
      <c r="D492"/>
      <c r="F492" s="2"/>
    </row>
    <row r="493" spans="4:6" x14ac:dyDescent="0.3">
      <c r="D493"/>
    </row>
    <row r="494" spans="4:6" x14ac:dyDescent="0.3">
      <c r="D494"/>
      <c r="F494" s="2"/>
    </row>
    <row r="495" spans="4:6" x14ac:dyDescent="0.3">
      <c r="D495"/>
    </row>
    <row r="496" spans="4:6" x14ac:dyDescent="0.3">
      <c r="D496"/>
      <c r="F496" s="2"/>
    </row>
    <row r="497" spans="4:6" x14ac:dyDescent="0.3">
      <c r="D497"/>
      <c r="F497" s="2"/>
    </row>
    <row r="498" spans="4:6" x14ac:dyDescent="0.3">
      <c r="D498"/>
    </row>
    <row r="499" spans="4:6" x14ac:dyDescent="0.3">
      <c r="D499"/>
      <c r="F499" s="2"/>
    </row>
    <row r="500" spans="4:6" x14ac:dyDescent="0.3">
      <c r="D500"/>
    </row>
    <row r="501" spans="4:6" x14ac:dyDescent="0.3">
      <c r="D501"/>
    </row>
    <row r="502" spans="4:6" x14ac:dyDescent="0.3">
      <c r="D502"/>
      <c r="F502" s="2"/>
    </row>
    <row r="503" spans="4:6" x14ac:dyDescent="0.3">
      <c r="D503"/>
    </row>
    <row r="504" spans="4:6" x14ac:dyDescent="0.3">
      <c r="D504"/>
      <c r="F504" s="2"/>
    </row>
    <row r="505" spans="4:6" x14ac:dyDescent="0.3">
      <c r="D505"/>
      <c r="F505" s="2"/>
    </row>
    <row r="506" spans="4:6" x14ac:dyDescent="0.3">
      <c r="D506"/>
      <c r="F506" s="2"/>
    </row>
    <row r="507" spans="4:6" x14ac:dyDescent="0.3">
      <c r="D507"/>
      <c r="F507" s="2"/>
    </row>
    <row r="508" spans="4:6" x14ac:dyDescent="0.3">
      <c r="D508"/>
      <c r="F508" s="2"/>
    </row>
    <row r="509" spans="4:6" x14ac:dyDescent="0.3">
      <c r="D509"/>
      <c r="F509" s="2"/>
    </row>
    <row r="510" spans="4:6" x14ac:dyDescent="0.3">
      <c r="D510"/>
    </row>
    <row r="511" spans="4:6" x14ac:dyDescent="0.3">
      <c r="D511"/>
      <c r="F511" s="2"/>
    </row>
    <row r="512" spans="4:6" x14ac:dyDescent="0.3">
      <c r="D512"/>
    </row>
    <row r="513" spans="4:6" x14ac:dyDescent="0.3">
      <c r="D513"/>
    </row>
    <row r="514" spans="4:6" x14ac:dyDescent="0.3">
      <c r="D514"/>
      <c r="F514" s="2"/>
    </row>
    <row r="515" spans="4:6" x14ac:dyDescent="0.3">
      <c r="D515"/>
      <c r="F515" s="2"/>
    </row>
    <row r="516" spans="4:6" x14ac:dyDescent="0.3">
      <c r="D516"/>
      <c r="F516" s="2"/>
    </row>
    <row r="517" spans="4:6" x14ac:dyDescent="0.3">
      <c r="D517"/>
      <c r="F517" s="2"/>
    </row>
    <row r="518" spans="4:6" x14ac:dyDescent="0.3">
      <c r="D518"/>
      <c r="F518" s="2"/>
    </row>
    <row r="519" spans="4:6" x14ac:dyDescent="0.3">
      <c r="D519"/>
      <c r="F519" s="2"/>
    </row>
    <row r="520" spans="4:6" x14ac:dyDescent="0.3">
      <c r="D520"/>
      <c r="F520" s="2"/>
    </row>
    <row r="521" spans="4:6" x14ac:dyDescent="0.3">
      <c r="D521"/>
      <c r="F521" s="2"/>
    </row>
    <row r="522" spans="4:6" x14ac:dyDescent="0.3">
      <c r="D522"/>
      <c r="F522" s="2"/>
    </row>
    <row r="523" spans="4:6" x14ac:dyDescent="0.3">
      <c r="D523"/>
    </row>
    <row r="524" spans="4:6" x14ac:dyDescent="0.3">
      <c r="D524"/>
    </row>
    <row r="525" spans="4:6" x14ac:dyDescent="0.3">
      <c r="D525"/>
      <c r="F525" s="2"/>
    </row>
    <row r="526" spans="4:6" x14ac:dyDescent="0.3">
      <c r="D526"/>
    </row>
    <row r="527" spans="4:6" x14ac:dyDescent="0.3">
      <c r="D527"/>
      <c r="F527" s="2"/>
    </row>
    <row r="528" spans="4:6" x14ac:dyDescent="0.3">
      <c r="D528"/>
      <c r="F528" s="2"/>
    </row>
    <row r="529" spans="4:6" x14ac:dyDescent="0.3">
      <c r="D529"/>
      <c r="F529" s="2"/>
    </row>
    <row r="530" spans="4:6" x14ac:dyDescent="0.3">
      <c r="D530"/>
      <c r="F530" s="2"/>
    </row>
    <row r="531" spans="4:6" x14ac:dyDescent="0.3">
      <c r="D531"/>
      <c r="F531" s="2"/>
    </row>
    <row r="532" spans="4:6" x14ac:dyDescent="0.3">
      <c r="D532"/>
      <c r="F532" s="2"/>
    </row>
    <row r="533" spans="4:6" x14ac:dyDescent="0.3">
      <c r="D533"/>
      <c r="F533" s="2"/>
    </row>
    <row r="534" spans="4:6" x14ac:dyDescent="0.3">
      <c r="D534"/>
      <c r="F534" s="2"/>
    </row>
    <row r="535" spans="4:6" x14ac:dyDescent="0.3">
      <c r="D535"/>
      <c r="F535" s="2"/>
    </row>
    <row r="536" spans="4:6" x14ac:dyDescent="0.3">
      <c r="D536"/>
    </row>
    <row r="537" spans="4:6" x14ac:dyDescent="0.3">
      <c r="D537"/>
      <c r="F537" s="2"/>
    </row>
    <row r="538" spans="4:6" x14ac:dyDescent="0.3">
      <c r="D538"/>
    </row>
    <row r="539" spans="4:6" x14ac:dyDescent="0.3">
      <c r="D539"/>
    </row>
    <row r="540" spans="4:6" x14ac:dyDescent="0.3">
      <c r="D540"/>
      <c r="F540" s="2"/>
    </row>
    <row r="541" spans="4:6" x14ac:dyDescent="0.3">
      <c r="D541"/>
    </row>
    <row r="542" spans="4:6" x14ac:dyDescent="0.3">
      <c r="D542"/>
      <c r="F542" s="2"/>
    </row>
    <row r="543" spans="4:6" x14ac:dyDescent="0.3">
      <c r="D543"/>
      <c r="F543" s="2"/>
    </row>
    <row r="544" spans="4:6" x14ac:dyDescent="0.3">
      <c r="D544"/>
      <c r="F544" s="2"/>
    </row>
    <row r="545" spans="4:6" x14ac:dyDescent="0.3">
      <c r="D545"/>
      <c r="F545" s="2"/>
    </row>
    <row r="546" spans="4:6" x14ac:dyDescent="0.3">
      <c r="D546"/>
      <c r="F546" s="2"/>
    </row>
    <row r="547" spans="4:6" x14ac:dyDescent="0.3">
      <c r="D547"/>
      <c r="F547" s="2"/>
    </row>
    <row r="548" spans="4:6" x14ac:dyDescent="0.3">
      <c r="D548"/>
      <c r="F548" s="2"/>
    </row>
    <row r="549" spans="4:6" x14ac:dyDescent="0.3">
      <c r="D549"/>
      <c r="F549" s="2"/>
    </row>
    <row r="550" spans="4:6" x14ac:dyDescent="0.3">
      <c r="D550"/>
      <c r="F550" s="2"/>
    </row>
    <row r="551" spans="4:6" x14ac:dyDescent="0.3">
      <c r="D551"/>
      <c r="F551" s="2"/>
    </row>
    <row r="552" spans="4:6" x14ac:dyDescent="0.3">
      <c r="D552"/>
      <c r="F552" s="2"/>
    </row>
    <row r="553" spans="4:6" x14ac:dyDescent="0.3">
      <c r="D553"/>
      <c r="F553" s="2"/>
    </row>
    <row r="554" spans="4:6" x14ac:dyDescent="0.3">
      <c r="D554"/>
    </row>
    <row r="555" spans="4:6" x14ac:dyDescent="0.3">
      <c r="D555"/>
      <c r="F555" s="2"/>
    </row>
    <row r="556" spans="4:6" x14ac:dyDescent="0.3">
      <c r="D556"/>
      <c r="F556" s="2"/>
    </row>
    <row r="557" spans="4:6" x14ac:dyDescent="0.3">
      <c r="D557"/>
      <c r="F557" s="2"/>
    </row>
    <row r="558" spans="4:6" x14ac:dyDescent="0.3">
      <c r="D558"/>
      <c r="F558" s="2"/>
    </row>
    <row r="559" spans="4:6" x14ac:dyDescent="0.3">
      <c r="D559"/>
      <c r="F559" s="2"/>
    </row>
    <row r="560" spans="4:6" x14ac:dyDescent="0.3">
      <c r="D560"/>
      <c r="F560" s="2"/>
    </row>
    <row r="561" spans="4:6" x14ac:dyDescent="0.3">
      <c r="D561"/>
    </row>
    <row r="562" spans="4:6" x14ac:dyDescent="0.3">
      <c r="D562"/>
      <c r="F562" s="2"/>
    </row>
    <row r="563" spans="4:6" x14ac:dyDescent="0.3">
      <c r="D563"/>
      <c r="F563" s="2"/>
    </row>
    <row r="564" spans="4:6" x14ac:dyDescent="0.3">
      <c r="D564"/>
      <c r="F564" s="2"/>
    </row>
    <row r="565" spans="4:6" x14ac:dyDescent="0.3">
      <c r="D565"/>
    </row>
    <row r="566" spans="4:6" x14ac:dyDescent="0.3">
      <c r="D566"/>
    </row>
    <row r="567" spans="4:6" x14ac:dyDescent="0.3">
      <c r="D567"/>
      <c r="F567" s="2"/>
    </row>
    <row r="568" spans="4:6" x14ac:dyDescent="0.3">
      <c r="D568"/>
      <c r="F568" s="2"/>
    </row>
    <row r="569" spans="4:6" x14ac:dyDescent="0.3">
      <c r="D569"/>
      <c r="F569" s="2"/>
    </row>
    <row r="570" spans="4:6" x14ac:dyDescent="0.3">
      <c r="D570"/>
    </row>
    <row r="571" spans="4:6" x14ac:dyDescent="0.3">
      <c r="D571"/>
      <c r="F571" s="2"/>
    </row>
    <row r="572" spans="4:6" x14ac:dyDescent="0.3">
      <c r="D572"/>
      <c r="F572" s="2"/>
    </row>
    <row r="573" spans="4:6" x14ac:dyDescent="0.3">
      <c r="D573"/>
      <c r="F573" s="2"/>
    </row>
    <row r="574" spans="4:6" x14ac:dyDescent="0.3">
      <c r="D574"/>
      <c r="F574" s="2"/>
    </row>
    <row r="575" spans="4:6" x14ac:dyDescent="0.3">
      <c r="D575"/>
      <c r="F575" s="2"/>
    </row>
    <row r="576" spans="4:6" x14ac:dyDescent="0.3">
      <c r="D576"/>
      <c r="F576" s="2"/>
    </row>
    <row r="577" spans="4:6" x14ac:dyDescent="0.3">
      <c r="D577"/>
      <c r="F577" s="2"/>
    </row>
    <row r="578" spans="4:6" x14ac:dyDescent="0.3">
      <c r="D578"/>
      <c r="F578" s="2"/>
    </row>
    <row r="579" spans="4:6" x14ac:dyDescent="0.3">
      <c r="D579"/>
      <c r="F579" s="2"/>
    </row>
    <row r="580" spans="4:6" x14ac:dyDescent="0.3">
      <c r="D580"/>
      <c r="F580" s="2"/>
    </row>
    <row r="581" spans="4:6" x14ac:dyDescent="0.3">
      <c r="D581"/>
      <c r="F581" s="2"/>
    </row>
    <row r="582" spans="4:6" x14ac:dyDescent="0.3">
      <c r="D582"/>
      <c r="F582" s="2"/>
    </row>
    <row r="583" spans="4:6" x14ac:dyDescent="0.3">
      <c r="D583"/>
      <c r="F583" s="2"/>
    </row>
    <row r="584" spans="4:6" x14ac:dyDescent="0.3">
      <c r="D584"/>
      <c r="F584" s="2"/>
    </row>
    <row r="585" spans="4:6" x14ac:dyDescent="0.3">
      <c r="D585"/>
      <c r="F585" s="2"/>
    </row>
    <row r="586" spans="4:6" x14ac:dyDescent="0.3">
      <c r="D586"/>
      <c r="F586" s="2"/>
    </row>
    <row r="587" spans="4:6" x14ac:dyDescent="0.3">
      <c r="D587"/>
    </row>
    <row r="588" spans="4:6" x14ac:dyDescent="0.3">
      <c r="D588"/>
      <c r="F588" s="2"/>
    </row>
    <row r="589" spans="4:6" x14ac:dyDescent="0.3">
      <c r="D589"/>
      <c r="F589" s="2"/>
    </row>
    <row r="590" spans="4:6" x14ac:dyDescent="0.3">
      <c r="D590"/>
    </row>
    <row r="591" spans="4:6" x14ac:dyDescent="0.3">
      <c r="D591"/>
      <c r="F591" s="2"/>
    </row>
    <row r="592" spans="4:6" x14ac:dyDescent="0.3">
      <c r="D592"/>
      <c r="F592" s="2"/>
    </row>
    <row r="593" spans="4:6" x14ac:dyDescent="0.3">
      <c r="D593"/>
    </row>
    <row r="594" spans="4:6" x14ac:dyDescent="0.3">
      <c r="D594"/>
      <c r="F594" s="2"/>
    </row>
    <row r="595" spans="4:6" x14ac:dyDescent="0.3">
      <c r="D595"/>
      <c r="F595" s="2"/>
    </row>
    <row r="596" spans="4:6" x14ac:dyDescent="0.3">
      <c r="D596"/>
    </row>
    <row r="597" spans="4:6" x14ac:dyDescent="0.3">
      <c r="D597"/>
      <c r="F597" s="2"/>
    </row>
    <row r="598" spans="4:6" x14ac:dyDescent="0.3">
      <c r="D598"/>
      <c r="F598" s="2"/>
    </row>
    <row r="599" spans="4:6" x14ac:dyDescent="0.3">
      <c r="D599"/>
      <c r="F599" s="2"/>
    </row>
    <row r="600" spans="4:6" x14ac:dyDescent="0.3">
      <c r="D600"/>
    </row>
    <row r="601" spans="4:6" x14ac:dyDescent="0.3">
      <c r="D601"/>
      <c r="F601" s="2"/>
    </row>
    <row r="602" spans="4:6" x14ac:dyDescent="0.3">
      <c r="D602"/>
      <c r="F602" s="2"/>
    </row>
    <row r="603" spans="4:6" x14ac:dyDescent="0.3">
      <c r="D603"/>
      <c r="F603" s="2"/>
    </row>
    <row r="604" spans="4:6" x14ac:dyDescent="0.3">
      <c r="D604"/>
      <c r="F604" s="2"/>
    </row>
    <row r="605" spans="4:6" x14ac:dyDescent="0.3">
      <c r="D605"/>
    </row>
    <row r="606" spans="4:6" x14ac:dyDescent="0.3">
      <c r="D606"/>
      <c r="F606" s="2"/>
    </row>
    <row r="607" spans="4:6" x14ac:dyDescent="0.3">
      <c r="D607"/>
      <c r="F607" s="2"/>
    </row>
    <row r="608" spans="4:6" x14ac:dyDescent="0.3">
      <c r="D608"/>
    </row>
    <row r="609" spans="4:6" x14ac:dyDescent="0.3">
      <c r="D609"/>
      <c r="F609" s="2"/>
    </row>
    <row r="610" spans="4:6" x14ac:dyDescent="0.3">
      <c r="D610"/>
    </row>
    <row r="611" spans="4:6" x14ac:dyDescent="0.3">
      <c r="D611"/>
      <c r="F611" s="2"/>
    </row>
    <row r="612" spans="4:6" x14ac:dyDescent="0.3">
      <c r="D612"/>
    </row>
    <row r="613" spans="4:6" x14ac:dyDescent="0.3">
      <c r="D613"/>
      <c r="F613" s="2"/>
    </row>
    <row r="614" spans="4:6" x14ac:dyDescent="0.3">
      <c r="D614"/>
    </row>
    <row r="615" spans="4:6" x14ac:dyDescent="0.3">
      <c r="D615"/>
    </row>
    <row r="616" spans="4:6" x14ac:dyDescent="0.3">
      <c r="D616"/>
      <c r="F616" s="2"/>
    </row>
    <row r="617" spans="4:6" x14ac:dyDescent="0.3">
      <c r="D617"/>
      <c r="F617" s="2"/>
    </row>
    <row r="618" spans="4:6" x14ac:dyDescent="0.3">
      <c r="D618"/>
    </row>
    <row r="619" spans="4:6" x14ac:dyDescent="0.3">
      <c r="D619"/>
    </row>
    <row r="620" spans="4:6" x14ac:dyDescent="0.3">
      <c r="D620"/>
      <c r="F620" s="2"/>
    </row>
    <row r="621" spans="4:6" x14ac:dyDescent="0.3">
      <c r="D621"/>
    </row>
    <row r="622" spans="4:6" x14ac:dyDescent="0.3">
      <c r="D622"/>
    </row>
    <row r="623" spans="4:6" x14ac:dyDescent="0.3">
      <c r="D623"/>
      <c r="F623" s="2"/>
    </row>
    <row r="624" spans="4:6" x14ac:dyDescent="0.3">
      <c r="D624"/>
      <c r="F624" s="2"/>
    </row>
    <row r="625" spans="4:6" x14ac:dyDescent="0.3">
      <c r="D625"/>
    </row>
    <row r="626" spans="4:6" x14ac:dyDescent="0.3">
      <c r="D626"/>
    </row>
    <row r="627" spans="4:6" x14ac:dyDescent="0.3">
      <c r="D627"/>
    </row>
    <row r="628" spans="4:6" x14ac:dyDescent="0.3">
      <c r="D628"/>
      <c r="F628" s="2"/>
    </row>
    <row r="629" spans="4:6" x14ac:dyDescent="0.3">
      <c r="D629"/>
    </row>
    <row r="630" spans="4:6" x14ac:dyDescent="0.3">
      <c r="D630"/>
      <c r="F630" s="2"/>
    </row>
    <row r="631" spans="4:6" x14ac:dyDescent="0.3">
      <c r="D631"/>
    </row>
    <row r="632" spans="4:6" x14ac:dyDescent="0.3">
      <c r="D632"/>
      <c r="F632" s="2"/>
    </row>
    <row r="633" spans="4:6" x14ac:dyDescent="0.3">
      <c r="D633"/>
      <c r="F633" s="2"/>
    </row>
    <row r="634" spans="4:6" x14ac:dyDescent="0.3">
      <c r="D634"/>
      <c r="F634" s="2"/>
    </row>
    <row r="635" spans="4:6" x14ac:dyDescent="0.3">
      <c r="D635"/>
    </row>
    <row r="636" spans="4:6" x14ac:dyDescent="0.3">
      <c r="D636"/>
    </row>
    <row r="637" spans="4:6" x14ac:dyDescent="0.3">
      <c r="D637"/>
      <c r="F637" s="2"/>
    </row>
    <row r="638" spans="4:6" x14ac:dyDescent="0.3">
      <c r="D638"/>
      <c r="F638" s="2"/>
    </row>
    <row r="639" spans="4:6" x14ac:dyDescent="0.3">
      <c r="D639"/>
      <c r="F639" s="2"/>
    </row>
    <row r="640" spans="4:6" x14ac:dyDescent="0.3">
      <c r="D640"/>
    </row>
    <row r="641" spans="4:6" x14ac:dyDescent="0.3">
      <c r="D641"/>
    </row>
    <row r="642" spans="4:6" x14ac:dyDescent="0.3">
      <c r="D642"/>
    </row>
    <row r="643" spans="4:6" x14ac:dyDescent="0.3">
      <c r="D643"/>
    </row>
    <row r="644" spans="4:6" x14ac:dyDescent="0.3">
      <c r="D644"/>
    </row>
    <row r="645" spans="4:6" x14ac:dyDescent="0.3">
      <c r="D645"/>
    </row>
    <row r="646" spans="4:6" x14ac:dyDescent="0.3">
      <c r="D646"/>
    </row>
    <row r="647" spans="4:6" x14ac:dyDescent="0.3">
      <c r="D647"/>
      <c r="F647" s="2"/>
    </row>
    <row r="648" spans="4:6" x14ac:dyDescent="0.3">
      <c r="D648"/>
      <c r="F648" s="2"/>
    </row>
    <row r="649" spans="4:6" x14ac:dyDescent="0.3">
      <c r="D649"/>
      <c r="F649" s="2"/>
    </row>
    <row r="650" spans="4:6" x14ac:dyDescent="0.3">
      <c r="D650"/>
      <c r="F650" s="2"/>
    </row>
    <row r="651" spans="4:6" x14ac:dyDescent="0.3">
      <c r="D651"/>
    </row>
    <row r="652" spans="4:6" x14ac:dyDescent="0.3">
      <c r="D652"/>
    </row>
    <row r="653" spans="4:6" x14ac:dyDescent="0.3">
      <c r="D653"/>
      <c r="F653" s="2"/>
    </row>
    <row r="654" spans="4:6" x14ac:dyDescent="0.3">
      <c r="D654"/>
    </row>
    <row r="655" spans="4:6" x14ac:dyDescent="0.3">
      <c r="D655"/>
      <c r="F655" s="2"/>
    </row>
    <row r="656" spans="4:6" x14ac:dyDescent="0.3">
      <c r="D656"/>
    </row>
    <row r="657" spans="4:6" x14ac:dyDescent="0.3">
      <c r="D657"/>
      <c r="F657" s="2"/>
    </row>
    <row r="658" spans="4:6" x14ac:dyDescent="0.3">
      <c r="D658"/>
      <c r="F658" s="2"/>
    </row>
    <row r="659" spans="4:6" x14ac:dyDescent="0.3">
      <c r="D659"/>
    </row>
    <row r="660" spans="4:6" x14ac:dyDescent="0.3">
      <c r="D660"/>
      <c r="F660" s="2"/>
    </row>
    <row r="661" spans="4:6" x14ac:dyDescent="0.3">
      <c r="D661"/>
      <c r="F661" s="2"/>
    </row>
    <row r="662" spans="4:6" x14ac:dyDescent="0.3">
      <c r="D662"/>
      <c r="F662" s="2"/>
    </row>
    <row r="663" spans="4:6" x14ac:dyDescent="0.3">
      <c r="D663"/>
    </row>
    <row r="664" spans="4:6" x14ac:dyDescent="0.3">
      <c r="D664"/>
    </row>
    <row r="665" spans="4:6" x14ac:dyDescent="0.3">
      <c r="D665"/>
    </row>
    <row r="666" spans="4:6" x14ac:dyDescent="0.3">
      <c r="D666"/>
      <c r="F666" s="2"/>
    </row>
    <row r="667" spans="4:6" x14ac:dyDescent="0.3">
      <c r="D667"/>
      <c r="F667" s="2"/>
    </row>
    <row r="668" spans="4:6" x14ac:dyDescent="0.3">
      <c r="D668"/>
    </row>
    <row r="669" spans="4:6" x14ac:dyDescent="0.3">
      <c r="D669"/>
      <c r="F669" s="2"/>
    </row>
    <row r="670" spans="4:6" x14ac:dyDescent="0.3">
      <c r="D670"/>
      <c r="F670" s="2"/>
    </row>
    <row r="671" spans="4:6" x14ac:dyDescent="0.3">
      <c r="D671"/>
      <c r="F671" s="2"/>
    </row>
    <row r="672" spans="4:6" x14ac:dyDescent="0.3">
      <c r="D672"/>
      <c r="F672" s="2"/>
    </row>
    <row r="673" spans="4:6" x14ac:dyDescent="0.3">
      <c r="D673"/>
      <c r="F673" s="2"/>
    </row>
    <row r="674" spans="4:6" x14ac:dyDescent="0.3">
      <c r="D674"/>
      <c r="F674" s="2"/>
    </row>
    <row r="675" spans="4:6" x14ac:dyDescent="0.3">
      <c r="D675"/>
      <c r="F675" s="2"/>
    </row>
    <row r="676" spans="4:6" x14ac:dyDescent="0.3">
      <c r="D676"/>
    </row>
    <row r="677" spans="4:6" x14ac:dyDescent="0.3">
      <c r="D677"/>
      <c r="F677" s="2"/>
    </row>
    <row r="678" spans="4:6" x14ac:dyDescent="0.3">
      <c r="D678"/>
      <c r="F678" s="2"/>
    </row>
    <row r="679" spans="4:6" x14ac:dyDescent="0.3">
      <c r="D679"/>
      <c r="F679" s="2"/>
    </row>
    <row r="680" spans="4:6" x14ac:dyDescent="0.3">
      <c r="D680"/>
      <c r="F680" s="2"/>
    </row>
    <row r="681" spans="4:6" x14ac:dyDescent="0.3">
      <c r="D681"/>
      <c r="F681" s="2"/>
    </row>
    <row r="682" spans="4:6" x14ac:dyDescent="0.3">
      <c r="D682"/>
      <c r="F682" s="2"/>
    </row>
    <row r="683" spans="4:6" x14ac:dyDescent="0.3">
      <c r="D683"/>
      <c r="F683" s="2"/>
    </row>
    <row r="684" spans="4:6" x14ac:dyDescent="0.3">
      <c r="D684"/>
      <c r="F684" s="2"/>
    </row>
    <row r="685" spans="4:6" x14ac:dyDescent="0.3">
      <c r="D685"/>
    </row>
    <row r="686" spans="4:6" x14ac:dyDescent="0.3">
      <c r="D686"/>
    </row>
    <row r="687" spans="4:6" x14ac:dyDescent="0.3">
      <c r="D687"/>
      <c r="F687" s="2"/>
    </row>
    <row r="688" spans="4:6" x14ac:dyDescent="0.3">
      <c r="D688"/>
    </row>
    <row r="689" spans="4:6" x14ac:dyDescent="0.3">
      <c r="D689"/>
      <c r="F689" s="2"/>
    </row>
    <row r="690" spans="4:6" x14ac:dyDescent="0.3">
      <c r="D690"/>
      <c r="F690" s="2"/>
    </row>
    <row r="691" spans="4:6" x14ac:dyDescent="0.3">
      <c r="D691"/>
      <c r="F691" s="2"/>
    </row>
    <row r="692" spans="4:6" x14ac:dyDescent="0.3">
      <c r="D692"/>
    </row>
    <row r="693" spans="4:6" x14ac:dyDescent="0.3">
      <c r="D693"/>
      <c r="F693" s="2"/>
    </row>
    <row r="694" spans="4:6" x14ac:dyDescent="0.3">
      <c r="D694"/>
    </row>
    <row r="695" spans="4:6" x14ac:dyDescent="0.3">
      <c r="D695"/>
    </row>
    <row r="696" spans="4:6" x14ac:dyDescent="0.3">
      <c r="D696"/>
    </row>
    <row r="697" spans="4:6" x14ac:dyDescent="0.3">
      <c r="D697"/>
      <c r="F697" s="2"/>
    </row>
    <row r="698" spans="4:6" x14ac:dyDescent="0.3">
      <c r="D698"/>
      <c r="F698" s="2"/>
    </row>
    <row r="699" spans="4:6" x14ac:dyDescent="0.3">
      <c r="D699"/>
      <c r="F699" s="2"/>
    </row>
    <row r="700" spans="4:6" x14ac:dyDescent="0.3">
      <c r="D700"/>
      <c r="F700" s="2"/>
    </row>
    <row r="701" spans="4:6" x14ac:dyDescent="0.3">
      <c r="D701"/>
    </row>
    <row r="702" spans="4:6" x14ac:dyDescent="0.3">
      <c r="D702"/>
    </row>
    <row r="703" spans="4:6" x14ac:dyDescent="0.3">
      <c r="D703"/>
    </row>
    <row r="704" spans="4:6" x14ac:dyDescent="0.3">
      <c r="D704"/>
    </row>
    <row r="705" spans="4:6" x14ac:dyDescent="0.3">
      <c r="D705"/>
      <c r="F705" s="2"/>
    </row>
    <row r="706" spans="4:6" x14ac:dyDescent="0.3">
      <c r="D706"/>
    </row>
    <row r="707" spans="4:6" x14ac:dyDescent="0.3">
      <c r="D707"/>
      <c r="F707" s="2"/>
    </row>
    <row r="708" spans="4:6" x14ac:dyDescent="0.3">
      <c r="D708"/>
      <c r="F708" s="2"/>
    </row>
    <row r="709" spans="4:6" x14ac:dyDescent="0.3">
      <c r="D709"/>
      <c r="F709" s="2"/>
    </row>
    <row r="710" spans="4:6" x14ac:dyDescent="0.3">
      <c r="D710"/>
    </row>
    <row r="711" spans="4:6" x14ac:dyDescent="0.3">
      <c r="D711"/>
    </row>
    <row r="712" spans="4:6" x14ac:dyDescent="0.3">
      <c r="D712"/>
    </row>
    <row r="713" spans="4:6" x14ac:dyDescent="0.3">
      <c r="D713"/>
      <c r="F713" s="2"/>
    </row>
    <row r="714" spans="4:6" x14ac:dyDescent="0.3">
      <c r="D714"/>
      <c r="F714" s="2"/>
    </row>
    <row r="715" spans="4:6" x14ac:dyDescent="0.3">
      <c r="D715"/>
    </row>
    <row r="716" spans="4:6" x14ac:dyDescent="0.3">
      <c r="D716"/>
      <c r="F716" s="2"/>
    </row>
    <row r="717" spans="4:6" x14ac:dyDescent="0.3">
      <c r="D717"/>
      <c r="F717" s="2"/>
    </row>
    <row r="718" spans="4:6" x14ac:dyDescent="0.3">
      <c r="D718"/>
      <c r="F718" s="2"/>
    </row>
    <row r="719" spans="4:6" x14ac:dyDescent="0.3">
      <c r="D719"/>
    </row>
    <row r="720" spans="4:6" x14ac:dyDescent="0.3">
      <c r="D720"/>
      <c r="F720" s="2"/>
    </row>
    <row r="721" spans="4:6" x14ac:dyDescent="0.3">
      <c r="D721"/>
    </row>
    <row r="722" spans="4:6" x14ac:dyDescent="0.3">
      <c r="D722"/>
    </row>
    <row r="723" spans="4:6" x14ac:dyDescent="0.3">
      <c r="D723"/>
      <c r="F723" s="2"/>
    </row>
    <row r="724" spans="4:6" x14ac:dyDescent="0.3">
      <c r="D724"/>
      <c r="F724" s="2"/>
    </row>
    <row r="725" spans="4:6" x14ac:dyDescent="0.3">
      <c r="D725"/>
    </row>
    <row r="726" spans="4:6" x14ac:dyDescent="0.3">
      <c r="D726"/>
      <c r="F726" s="2"/>
    </row>
    <row r="727" spans="4:6" x14ac:dyDescent="0.3">
      <c r="D727"/>
    </row>
    <row r="728" spans="4:6" x14ac:dyDescent="0.3">
      <c r="D728"/>
    </row>
    <row r="729" spans="4:6" x14ac:dyDescent="0.3">
      <c r="D729"/>
      <c r="F729" s="2"/>
    </row>
    <row r="730" spans="4:6" x14ac:dyDescent="0.3">
      <c r="D730"/>
      <c r="F730" s="2"/>
    </row>
    <row r="731" spans="4:6" x14ac:dyDescent="0.3">
      <c r="D731"/>
    </row>
    <row r="732" spans="4:6" x14ac:dyDescent="0.3">
      <c r="D732"/>
    </row>
    <row r="733" spans="4:6" x14ac:dyDescent="0.3">
      <c r="D733"/>
      <c r="F733" s="2"/>
    </row>
    <row r="734" spans="4:6" x14ac:dyDescent="0.3">
      <c r="D734"/>
      <c r="F734" s="2"/>
    </row>
    <row r="735" spans="4:6" x14ac:dyDescent="0.3">
      <c r="D735"/>
      <c r="F735" s="2"/>
    </row>
    <row r="736" spans="4:6" x14ac:dyDescent="0.3">
      <c r="D736"/>
      <c r="F736" s="2"/>
    </row>
    <row r="737" spans="4:6" x14ac:dyDescent="0.3">
      <c r="D737"/>
      <c r="F737" s="2"/>
    </row>
    <row r="738" spans="4:6" x14ac:dyDescent="0.3">
      <c r="D738"/>
      <c r="F738" s="2"/>
    </row>
    <row r="739" spans="4:6" x14ac:dyDescent="0.3">
      <c r="D739"/>
      <c r="F739" s="2"/>
    </row>
    <row r="740" spans="4:6" x14ac:dyDescent="0.3">
      <c r="D740"/>
      <c r="F740" s="2"/>
    </row>
    <row r="741" spans="4:6" x14ac:dyDescent="0.3">
      <c r="D741"/>
    </row>
    <row r="742" spans="4:6" x14ac:dyDescent="0.3">
      <c r="D742"/>
      <c r="F742" s="2"/>
    </row>
    <row r="743" spans="4:6" x14ac:dyDescent="0.3">
      <c r="D743"/>
      <c r="F743" s="2"/>
    </row>
    <row r="744" spans="4:6" x14ac:dyDescent="0.3">
      <c r="D744"/>
      <c r="F744" s="2"/>
    </row>
    <row r="745" spans="4:6" x14ac:dyDescent="0.3">
      <c r="D745"/>
      <c r="F745" s="2"/>
    </row>
    <row r="746" spans="4:6" x14ac:dyDescent="0.3">
      <c r="D746"/>
      <c r="F746" s="2"/>
    </row>
    <row r="747" spans="4:6" x14ac:dyDescent="0.3">
      <c r="D747"/>
    </row>
    <row r="748" spans="4:6" x14ac:dyDescent="0.3">
      <c r="D748"/>
      <c r="F748" s="2"/>
    </row>
    <row r="749" spans="4:6" x14ac:dyDescent="0.3">
      <c r="D749"/>
    </row>
    <row r="750" spans="4:6" x14ac:dyDescent="0.3">
      <c r="D750"/>
      <c r="F750" s="2"/>
    </row>
    <row r="751" spans="4:6" x14ac:dyDescent="0.3">
      <c r="D751"/>
    </row>
    <row r="752" spans="4:6" x14ac:dyDescent="0.3">
      <c r="D752"/>
      <c r="F752" s="2"/>
    </row>
    <row r="753" spans="4:6" x14ac:dyDescent="0.3">
      <c r="D753"/>
      <c r="F753" s="2"/>
    </row>
    <row r="754" spans="4:6" x14ac:dyDescent="0.3">
      <c r="D754"/>
      <c r="F754" s="2"/>
    </row>
    <row r="755" spans="4:6" x14ac:dyDescent="0.3">
      <c r="D755"/>
      <c r="F755" s="2"/>
    </row>
    <row r="756" spans="4:6" x14ac:dyDescent="0.3">
      <c r="D756"/>
      <c r="F756" s="2"/>
    </row>
    <row r="757" spans="4:6" x14ac:dyDescent="0.3">
      <c r="D757"/>
    </row>
    <row r="758" spans="4:6" x14ac:dyDescent="0.3">
      <c r="D758"/>
    </row>
    <row r="759" spans="4:6" x14ac:dyDescent="0.3">
      <c r="D759"/>
    </row>
    <row r="760" spans="4:6" x14ac:dyDescent="0.3">
      <c r="D760"/>
      <c r="F760" s="2"/>
    </row>
    <row r="761" spans="4:6" x14ac:dyDescent="0.3">
      <c r="D761"/>
      <c r="F761" s="2"/>
    </row>
    <row r="762" spans="4:6" x14ac:dyDescent="0.3">
      <c r="D762"/>
      <c r="F762" s="2"/>
    </row>
    <row r="763" spans="4:6" x14ac:dyDescent="0.3">
      <c r="D763"/>
      <c r="F763" s="2"/>
    </row>
    <row r="764" spans="4:6" x14ac:dyDescent="0.3">
      <c r="D764"/>
      <c r="F764" s="2"/>
    </row>
    <row r="765" spans="4:6" x14ac:dyDescent="0.3">
      <c r="D765"/>
      <c r="F765" s="2"/>
    </row>
    <row r="766" spans="4:6" x14ac:dyDescent="0.3">
      <c r="D766"/>
      <c r="F766" s="2"/>
    </row>
    <row r="767" spans="4:6" x14ac:dyDescent="0.3">
      <c r="D767"/>
      <c r="F767" s="2"/>
    </row>
    <row r="768" spans="4:6" x14ac:dyDescent="0.3">
      <c r="D768"/>
    </row>
    <row r="769" spans="4:6" x14ac:dyDescent="0.3">
      <c r="D769"/>
      <c r="F769" s="2"/>
    </row>
    <row r="770" spans="4:6" x14ac:dyDescent="0.3">
      <c r="D770"/>
      <c r="F770" s="2"/>
    </row>
    <row r="771" spans="4:6" x14ac:dyDescent="0.3">
      <c r="D771"/>
      <c r="F771" s="2"/>
    </row>
    <row r="772" spans="4:6" x14ac:dyDescent="0.3">
      <c r="D772"/>
      <c r="F772" s="2"/>
    </row>
    <row r="773" spans="4:6" x14ac:dyDescent="0.3">
      <c r="D773"/>
      <c r="F773" s="2"/>
    </row>
    <row r="774" spans="4:6" x14ac:dyDescent="0.3">
      <c r="D774"/>
      <c r="F774" s="2"/>
    </row>
    <row r="775" spans="4:6" x14ac:dyDescent="0.3">
      <c r="D775"/>
      <c r="F775" s="2"/>
    </row>
    <row r="776" spans="4:6" x14ac:dyDescent="0.3">
      <c r="D776"/>
      <c r="F776" s="2"/>
    </row>
    <row r="777" spans="4:6" x14ac:dyDescent="0.3">
      <c r="D777"/>
      <c r="F777" s="2"/>
    </row>
    <row r="778" spans="4:6" x14ac:dyDescent="0.3">
      <c r="D778"/>
    </row>
    <row r="779" spans="4:6" x14ac:dyDescent="0.3">
      <c r="D779"/>
      <c r="F779" s="2"/>
    </row>
    <row r="780" spans="4:6" x14ac:dyDescent="0.3">
      <c r="D780"/>
    </row>
    <row r="781" spans="4:6" x14ac:dyDescent="0.3">
      <c r="D781"/>
      <c r="F781" s="2"/>
    </row>
    <row r="782" spans="4:6" x14ac:dyDescent="0.3">
      <c r="D782"/>
      <c r="F782" s="2"/>
    </row>
    <row r="783" spans="4:6" x14ac:dyDescent="0.3">
      <c r="D783"/>
      <c r="F783" s="2"/>
    </row>
    <row r="784" spans="4:6" x14ac:dyDescent="0.3">
      <c r="D784"/>
    </row>
    <row r="785" spans="4:6" x14ac:dyDescent="0.3">
      <c r="D785"/>
      <c r="F785" s="2"/>
    </row>
    <row r="786" spans="4:6" x14ac:dyDescent="0.3">
      <c r="D786"/>
      <c r="F786" s="2"/>
    </row>
    <row r="787" spans="4:6" x14ac:dyDescent="0.3">
      <c r="D787"/>
      <c r="F787" s="2"/>
    </row>
    <row r="788" spans="4:6" x14ac:dyDescent="0.3">
      <c r="D788"/>
      <c r="F788" s="2"/>
    </row>
    <row r="789" spans="4:6" x14ac:dyDescent="0.3">
      <c r="D789"/>
      <c r="F789" s="2"/>
    </row>
    <row r="790" spans="4:6" x14ac:dyDescent="0.3">
      <c r="D790"/>
      <c r="F790" s="2"/>
    </row>
    <row r="791" spans="4:6" x14ac:dyDescent="0.3">
      <c r="D791"/>
    </row>
    <row r="792" spans="4:6" x14ac:dyDescent="0.3">
      <c r="D792"/>
      <c r="F792" s="2"/>
    </row>
    <row r="793" spans="4:6" x14ac:dyDescent="0.3">
      <c r="D793"/>
      <c r="F793" s="2"/>
    </row>
    <row r="794" spans="4:6" x14ac:dyDescent="0.3">
      <c r="D794"/>
      <c r="F794" s="2"/>
    </row>
    <row r="795" spans="4:6" x14ac:dyDescent="0.3">
      <c r="D795"/>
    </row>
    <row r="796" spans="4:6" x14ac:dyDescent="0.3">
      <c r="D796"/>
    </row>
    <row r="797" spans="4:6" x14ac:dyDescent="0.3">
      <c r="D797"/>
    </row>
    <row r="798" spans="4:6" x14ac:dyDescent="0.3">
      <c r="D798"/>
    </row>
    <row r="799" spans="4:6" x14ac:dyDescent="0.3">
      <c r="D799"/>
    </row>
    <row r="800" spans="4:6" x14ac:dyDescent="0.3">
      <c r="D800"/>
      <c r="F800" s="2"/>
    </row>
    <row r="801" spans="4:6" x14ac:dyDescent="0.3">
      <c r="D801"/>
      <c r="F801" s="2"/>
    </row>
    <row r="802" spans="4:6" x14ac:dyDescent="0.3">
      <c r="D802"/>
    </row>
    <row r="803" spans="4:6" x14ac:dyDescent="0.3">
      <c r="D803"/>
    </row>
    <row r="804" spans="4:6" x14ac:dyDescent="0.3">
      <c r="D804"/>
      <c r="F804" s="2"/>
    </row>
    <row r="805" spans="4:6" x14ac:dyDescent="0.3">
      <c r="D805"/>
      <c r="F805" s="2"/>
    </row>
    <row r="806" spans="4:6" x14ac:dyDescent="0.3">
      <c r="D806"/>
      <c r="F806" s="2"/>
    </row>
    <row r="807" spans="4:6" x14ac:dyDescent="0.3">
      <c r="D807"/>
      <c r="F807" s="2"/>
    </row>
    <row r="808" spans="4:6" x14ac:dyDescent="0.3">
      <c r="D808"/>
    </row>
    <row r="809" spans="4:6" x14ac:dyDescent="0.3">
      <c r="D809"/>
    </row>
    <row r="810" spans="4:6" x14ac:dyDescent="0.3">
      <c r="D810"/>
    </row>
    <row r="811" spans="4:6" x14ac:dyDescent="0.3">
      <c r="D811"/>
    </row>
    <row r="812" spans="4:6" x14ac:dyDescent="0.3">
      <c r="D812"/>
      <c r="F812" s="2"/>
    </row>
    <row r="813" spans="4:6" x14ac:dyDescent="0.3">
      <c r="D813"/>
      <c r="F813" s="2"/>
    </row>
    <row r="814" spans="4:6" x14ac:dyDescent="0.3">
      <c r="D814"/>
      <c r="F814" s="2"/>
    </row>
    <row r="815" spans="4:6" x14ac:dyDescent="0.3">
      <c r="D815"/>
    </row>
    <row r="816" spans="4:6" x14ac:dyDescent="0.3">
      <c r="D816"/>
      <c r="F816" s="2"/>
    </row>
    <row r="817" spans="4:6" x14ac:dyDescent="0.3">
      <c r="D817"/>
    </row>
    <row r="818" spans="4:6" x14ac:dyDescent="0.3">
      <c r="D818"/>
    </row>
    <row r="819" spans="4:6" x14ac:dyDescent="0.3">
      <c r="D819"/>
      <c r="F819" s="2"/>
    </row>
    <row r="820" spans="4:6" x14ac:dyDescent="0.3">
      <c r="D820"/>
    </row>
    <row r="821" spans="4:6" x14ac:dyDescent="0.3">
      <c r="D821"/>
      <c r="F821" s="2"/>
    </row>
    <row r="822" spans="4:6" x14ac:dyDescent="0.3">
      <c r="D822"/>
      <c r="F822" s="2"/>
    </row>
    <row r="823" spans="4:6" x14ac:dyDescent="0.3">
      <c r="D823"/>
      <c r="F823" s="2"/>
    </row>
    <row r="824" spans="4:6" x14ac:dyDescent="0.3">
      <c r="D824"/>
    </row>
    <row r="825" spans="4:6" x14ac:dyDescent="0.3">
      <c r="D825"/>
    </row>
    <row r="826" spans="4:6" x14ac:dyDescent="0.3">
      <c r="D826"/>
      <c r="F826" s="2"/>
    </row>
    <row r="827" spans="4:6" x14ac:dyDescent="0.3">
      <c r="D827"/>
      <c r="F827" s="2"/>
    </row>
    <row r="828" spans="4:6" x14ac:dyDescent="0.3">
      <c r="D828"/>
      <c r="F828" s="2"/>
    </row>
    <row r="829" spans="4:6" x14ac:dyDescent="0.3">
      <c r="D829"/>
      <c r="F829" s="2"/>
    </row>
    <row r="830" spans="4:6" x14ac:dyDescent="0.3">
      <c r="D830"/>
      <c r="F830" s="2"/>
    </row>
    <row r="831" spans="4:6" x14ac:dyDescent="0.3">
      <c r="D831"/>
    </row>
    <row r="832" spans="4:6" x14ac:dyDescent="0.3">
      <c r="D832"/>
      <c r="F832" s="2"/>
    </row>
    <row r="833" spans="4:6" x14ac:dyDescent="0.3">
      <c r="D833"/>
      <c r="F833" s="2"/>
    </row>
    <row r="834" spans="4:6" x14ac:dyDescent="0.3">
      <c r="D834"/>
    </row>
    <row r="835" spans="4:6" x14ac:dyDescent="0.3">
      <c r="D835"/>
    </row>
    <row r="836" spans="4:6" x14ac:dyDescent="0.3">
      <c r="D836"/>
      <c r="F836" s="2"/>
    </row>
    <row r="837" spans="4:6" x14ac:dyDescent="0.3">
      <c r="D837"/>
      <c r="F837" s="2"/>
    </row>
    <row r="838" spans="4:6" x14ac:dyDescent="0.3">
      <c r="D838"/>
    </row>
    <row r="839" spans="4:6" x14ac:dyDescent="0.3">
      <c r="D839"/>
      <c r="F839" s="2"/>
    </row>
    <row r="840" spans="4:6" x14ac:dyDescent="0.3">
      <c r="D840"/>
    </row>
    <row r="841" spans="4:6" x14ac:dyDescent="0.3">
      <c r="D841"/>
      <c r="F841" s="2"/>
    </row>
    <row r="842" spans="4:6" x14ac:dyDescent="0.3">
      <c r="D842"/>
      <c r="F842" s="2"/>
    </row>
    <row r="843" spans="4:6" x14ac:dyDescent="0.3">
      <c r="D843"/>
      <c r="F843" s="2"/>
    </row>
    <row r="844" spans="4:6" x14ac:dyDescent="0.3">
      <c r="D844"/>
    </row>
    <row r="845" spans="4:6" x14ac:dyDescent="0.3">
      <c r="D845"/>
    </row>
    <row r="846" spans="4:6" x14ac:dyDescent="0.3">
      <c r="D846"/>
    </row>
    <row r="847" spans="4:6" x14ac:dyDescent="0.3">
      <c r="D847"/>
    </row>
    <row r="848" spans="4:6" x14ac:dyDescent="0.3">
      <c r="D848"/>
      <c r="F848" s="2"/>
    </row>
    <row r="849" spans="4:6" x14ac:dyDescent="0.3">
      <c r="D849"/>
    </row>
    <row r="850" spans="4:6" x14ac:dyDescent="0.3">
      <c r="D850"/>
    </row>
    <row r="851" spans="4:6" x14ac:dyDescent="0.3">
      <c r="D851"/>
      <c r="F851" s="2"/>
    </row>
    <row r="852" spans="4:6" x14ac:dyDescent="0.3">
      <c r="D852"/>
      <c r="F852" s="2"/>
    </row>
    <row r="853" spans="4:6" x14ac:dyDescent="0.3">
      <c r="D853"/>
      <c r="F853" s="2"/>
    </row>
    <row r="854" spans="4:6" x14ac:dyDescent="0.3">
      <c r="D854"/>
      <c r="F854" s="2"/>
    </row>
    <row r="855" spans="4:6" x14ac:dyDescent="0.3">
      <c r="D855"/>
      <c r="F855" s="2"/>
    </row>
    <row r="856" spans="4:6" x14ac:dyDescent="0.3">
      <c r="D856"/>
      <c r="F856" s="2"/>
    </row>
    <row r="857" spans="4:6" x14ac:dyDescent="0.3">
      <c r="D857"/>
    </row>
    <row r="858" spans="4:6" x14ac:dyDescent="0.3">
      <c r="D858"/>
      <c r="F858" s="2"/>
    </row>
    <row r="859" spans="4:6" x14ac:dyDescent="0.3">
      <c r="D859"/>
    </row>
    <row r="860" spans="4:6" x14ac:dyDescent="0.3">
      <c r="D860"/>
    </row>
    <row r="861" spans="4:6" x14ac:dyDescent="0.3">
      <c r="D861"/>
      <c r="F861" s="2"/>
    </row>
    <row r="862" spans="4:6" x14ac:dyDescent="0.3">
      <c r="D862"/>
      <c r="F862" s="2"/>
    </row>
    <row r="863" spans="4:6" x14ac:dyDescent="0.3">
      <c r="D863"/>
      <c r="F863" s="2"/>
    </row>
    <row r="864" spans="4:6" x14ac:dyDescent="0.3">
      <c r="D864"/>
      <c r="F864" s="2"/>
    </row>
    <row r="865" spans="4:6" x14ac:dyDescent="0.3">
      <c r="D865"/>
      <c r="F865" s="2"/>
    </row>
    <row r="866" spans="4:6" x14ac:dyDescent="0.3">
      <c r="D866"/>
      <c r="F866" s="2"/>
    </row>
    <row r="867" spans="4:6" x14ac:dyDescent="0.3">
      <c r="D867"/>
    </row>
    <row r="868" spans="4:6" x14ac:dyDescent="0.3">
      <c r="D868"/>
      <c r="F868" s="2"/>
    </row>
    <row r="869" spans="4:6" x14ac:dyDescent="0.3">
      <c r="D869"/>
    </row>
    <row r="870" spans="4:6" x14ac:dyDescent="0.3">
      <c r="D870"/>
      <c r="F870" s="2"/>
    </row>
    <row r="871" spans="4:6" x14ac:dyDescent="0.3">
      <c r="D871"/>
      <c r="F871" s="2"/>
    </row>
    <row r="872" spans="4:6" x14ac:dyDescent="0.3">
      <c r="D872"/>
    </row>
    <row r="873" spans="4:6" x14ac:dyDescent="0.3">
      <c r="D873"/>
    </row>
    <row r="874" spans="4:6" x14ac:dyDescent="0.3">
      <c r="D874"/>
    </row>
    <row r="875" spans="4:6" x14ac:dyDescent="0.3">
      <c r="D875"/>
      <c r="F875" s="2"/>
    </row>
    <row r="876" spans="4:6" x14ac:dyDescent="0.3">
      <c r="D876"/>
    </row>
    <row r="877" spans="4:6" x14ac:dyDescent="0.3">
      <c r="D877"/>
      <c r="F877" s="2"/>
    </row>
    <row r="878" spans="4:6" x14ac:dyDescent="0.3">
      <c r="D878"/>
      <c r="F878" s="2"/>
    </row>
    <row r="879" spans="4:6" x14ac:dyDescent="0.3">
      <c r="D879"/>
      <c r="F879" s="2"/>
    </row>
    <row r="880" spans="4:6" x14ac:dyDescent="0.3">
      <c r="D880"/>
      <c r="F880" s="2"/>
    </row>
    <row r="881" spans="4:6" x14ac:dyDescent="0.3">
      <c r="D881"/>
      <c r="F881" s="2"/>
    </row>
    <row r="882" spans="4:6" x14ac:dyDescent="0.3">
      <c r="D882"/>
    </row>
    <row r="883" spans="4:6" x14ac:dyDescent="0.3">
      <c r="D883"/>
      <c r="F883" s="2"/>
    </row>
    <row r="884" spans="4:6" x14ac:dyDescent="0.3">
      <c r="D884"/>
      <c r="F884" s="2"/>
    </row>
    <row r="885" spans="4:6" x14ac:dyDescent="0.3">
      <c r="D885"/>
      <c r="F885" s="2"/>
    </row>
    <row r="886" spans="4:6" x14ac:dyDescent="0.3">
      <c r="D886"/>
      <c r="F886" s="2"/>
    </row>
    <row r="887" spans="4:6" x14ac:dyDescent="0.3">
      <c r="D887"/>
    </row>
    <row r="888" spans="4:6" x14ac:dyDescent="0.3">
      <c r="D888"/>
    </row>
    <row r="889" spans="4:6" x14ac:dyDescent="0.3">
      <c r="D889"/>
    </row>
    <row r="890" spans="4:6" x14ac:dyDescent="0.3">
      <c r="D890"/>
      <c r="F890" s="2"/>
    </row>
    <row r="891" spans="4:6" x14ac:dyDescent="0.3">
      <c r="D891"/>
      <c r="F891" s="2"/>
    </row>
    <row r="892" spans="4:6" x14ac:dyDescent="0.3">
      <c r="D892"/>
      <c r="F892" s="2"/>
    </row>
    <row r="893" spans="4:6" x14ac:dyDescent="0.3">
      <c r="D893"/>
      <c r="F893" s="2"/>
    </row>
    <row r="894" spans="4:6" x14ac:dyDescent="0.3">
      <c r="D894"/>
    </row>
    <row r="895" spans="4:6" x14ac:dyDescent="0.3">
      <c r="D895"/>
    </row>
    <row r="896" spans="4:6" x14ac:dyDescent="0.3">
      <c r="D896"/>
      <c r="F896" s="2"/>
    </row>
    <row r="897" spans="4:6" x14ac:dyDescent="0.3">
      <c r="D897"/>
      <c r="F897" s="2"/>
    </row>
    <row r="898" spans="4:6" x14ac:dyDescent="0.3">
      <c r="D898"/>
    </row>
    <row r="899" spans="4:6" x14ac:dyDescent="0.3">
      <c r="D899"/>
      <c r="F899" s="2"/>
    </row>
    <row r="900" spans="4:6" x14ac:dyDescent="0.3">
      <c r="D900"/>
      <c r="F900" s="2"/>
    </row>
    <row r="901" spans="4:6" x14ac:dyDescent="0.3">
      <c r="D901"/>
      <c r="F901" s="2"/>
    </row>
    <row r="902" spans="4:6" x14ac:dyDescent="0.3">
      <c r="D902"/>
      <c r="F902" s="2"/>
    </row>
    <row r="903" spans="4:6" x14ac:dyDescent="0.3">
      <c r="D903"/>
      <c r="F903" s="2"/>
    </row>
    <row r="904" spans="4:6" x14ac:dyDescent="0.3">
      <c r="D904"/>
      <c r="F904" s="2"/>
    </row>
    <row r="905" spans="4:6" x14ac:dyDescent="0.3">
      <c r="D905"/>
    </row>
    <row r="906" spans="4:6" x14ac:dyDescent="0.3">
      <c r="D906"/>
      <c r="F906" s="2"/>
    </row>
    <row r="907" spans="4:6" x14ac:dyDescent="0.3">
      <c r="D907"/>
      <c r="F907" s="2"/>
    </row>
    <row r="908" spans="4:6" x14ac:dyDescent="0.3">
      <c r="D908"/>
      <c r="F908" s="2"/>
    </row>
    <row r="909" spans="4:6" x14ac:dyDescent="0.3">
      <c r="D909"/>
      <c r="F909" s="2"/>
    </row>
    <row r="910" spans="4:6" x14ac:dyDescent="0.3">
      <c r="D910"/>
    </row>
    <row r="911" spans="4:6" x14ac:dyDescent="0.3">
      <c r="D911"/>
      <c r="F911" s="2"/>
    </row>
    <row r="912" spans="4:6" x14ac:dyDescent="0.3">
      <c r="D912"/>
      <c r="F912" s="2"/>
    </row>
    <row r="913" spans="4:6" x14ac:dyDescent="0.3">
      <c r="D913"/>
      <c r="F913" s="2"/>
    </row>
    <row r="914" spans="4:6" x14ac:dyDescent="0.3">
      <c r="D914"/>
    </row>
    <row r="915" spans="4:6" x14ac:dyDescent="0.3">
      <c r="D915"/>
      <c r="F915" s="2"/>
    </row>
    <row r="916" spans="4:6" x14ac:dyDescent="0.3">
      <c r="D916"/>
      <c r="F916" s="2"/>
    </row>
    <row r="917" spans="4:6" x14ac:dyDescent="0.3">
      <c r="D917"/>
      <c r="F917" s="2"/>
    </row>
    <row r="918" spans="4:6" x14ac:dyDescent="0.3">
      <c r="D918"/>
    </row>
    <row r="919" spans="4:6" x14ac:dyDescent="0.3">
      <c r="D919"/>
      <c r="F919" s="2"/>
    </row>
    <row r="920" spans="4:6" x14ac:dyDescent="0.3">
      <c r="D920"/>
    </row>
    <row r="921" spans="4:6" x14ac:dyDescent="0.3">
      <c r="D921"/>
    </row>
    <row r="922" spans="4:6" x14ac:dyDescent="0.3">
      <c r="D922"/>
      <c r="F922" s="2"/>
    </row>
    <row r="923" spans="4:6" x14ac:dyDescent="0.3">
      <c r="D923"/>
      <c r="F923" s="2"/>
    </row>
    <row r="924" spans="4:6" x14ac:dyDescent="0.3">
      <c r="D924"/>
    </row>
    <row r="925" spans="4:6" x14ac:dyDescent="0.3">
      <c r="D925"/>
    </row>
    <row r="926" spans="4:6" x14ac:dyDescent="0.3">
      <c r="D926"/>
      <c r="F926" s="2"/>
    </row>
    <row r="927" spans="4:6" x14ac:dyDescent="0.3">
      <c r="D927"/>
      <c r="F927" s="2"/>
    </row>
    <row r="928" spans="4:6" x14ac:dyDescent="0.3">
      <c r="D928"/>
    </row>
    <row r="929" spans="4:6" x14ac:dyDescent="0.3">
      <c r="D929"/>
    </row>
    <row r="930" spans="4:6" x14ac:dyDescent="0.3">
      <c r="D930"/>
      <c r="F930" s="2"/>
    </row>
    <row r="931" spans="4:6" x14ac:dyDescent="0.3">
      <c r="D931"/>
      <c r="F931" s="2"/>
    </row>
    <row r="932" spans="4:6" x14ac:dyDescent="0.3">
      <c r="D932"/>
      <c r="F932" s="2"/>
    </row>
    <row r="933" spans="4:6" x14ac:dyDescent="0.3">
      <c r="D933"/>
    </row>
    <row r="934" spans="4:6" x14ac:dyDescent="0.3">
      <c r="D934"/>
      <c r="F934" s="2"/>
    </row>
    <row r="935" spans="4:6" x14ac:dyDescent="0.3">
      <c r="D935"/>
    </row>
    <row r="936" spans="4:6" x14ac:dyDescent="0.3">
      <c r="D936"/>
      <c r="F936" s="2"/>
    </row>
    <row r="937" spans="4:6" x14ac:dyDescent="0.3">
      <c r="D937"/>
    </row>
    <row r="938" spans="4:6" x14ac:dyDescent="0.3">
      <c r="D938"/>
      <c r="F938" s="2"/>
    </row>
    <row r="939" spans="4:6" x14ac:dyDescent="0.3">
      <c r="D939"/>
    </row>
    <row r="940" spans="4:6" x14ac:dyDescent="0.3">
      <c r="D940"/>
      <c r="F940" s="2"/>
    </row>
    <row r="941" spans="4:6" x14ac:dyDescent="0.3">
      <c r="D941"/>
      <c r="F941" s="2"/>
    </row>
    <row r="942" spans="4:6" x14ac:dyDescent="0.3">
      <c r="D942"/>
      <c r="F942" s="2"/>
    </row>
    <row r="943" spans="4:6" x14ac:dyDescent="0.3">
      <c r="D943"/>
      <c r="F943" s="2"/>
    </row>
    <row r="944" spans="4:6" x14ac:dyDescent="0.3">
      <c r="D944"/>
      <c r="F944" s="2"/>
    </row>
    <row r="945" spans="4:6" x14ac:dyDescent="0.3">
      <c r="D945"/>
      <c r="F945" s="2"/>
    </row>
    <row r="946" spans="4:6" x14ac:dyDescent="0.3">
      <c r="D946"/>
      <c r="F946" s="2"/>
    </row>
    <row r="947" spans="4:6" x14ac:dyDescent="0.3">
      <c r="D947"/>
      <c r="F947" s="2"/>
    </row>
    <row r="948" spans="4:6" x14ac:dyDescent="0.3">
      <c r="D948"/>
      <c r="F948" s="2"/>
    </row>
    <row r="949" spans="4:6" x14ac:dyDescent="0.3">
      <c r="D949"/>
      <c r="F949" s="2"/>
    </row>
    <row r="950" spans="4:6" x14ac:dyDescent="0.3">
      <c r="D950"/>
      <c r="F950" s="2"/>
    </row>
    <row r="951" spans="4:6" x14ac:dyDescent="0.3">
      <c r="D951"/>
      <c r="F951" s="2"/>
    </row>
    <row r="952" spans="4:6" x14ac:dyDescent="0.3">
      <c r="D952"/>
      <c r="F952" s="2"/>
    </row>
    <row r="953" spans="4:6" x14ac:dyDescent="0.3">
      <c r="D953"/>
    </row>
    <row r="954" spans="4:6" x14ac:dyDescent="0.3">
      <c r="D954"/>
      <c r="F954" s="2"/>
    </row>
    <row r="955" spans="4:6" x14ac:dyDescent="0.3">
      <c r="D955"/>
      <c r="F955" s="2"/>
    </row>
    <row r="956" spans="4:6" x14ac:dyDescent="0.3">
      <c r="D956"/>
      <c r="F956" s="2"/>
    </row>
    <row r="957" spans="4:6" x14ac:dyDescent="0.3">
      <c r="D957"/>
    </row>
    <row r="958" spans="4:6" x14ac:dyDescent="0.3">
      <c r="D958"/>
      <c r="F958" s="2"/>
    </row>
    <row r="959" spans="4:6" x14ac:dyDescent="0.3">
      <c r="D959"/>
    </row>
    <row r="960" spans="4:6" x14ac:dyDescent="0.3">
      <c r="D960"/>
    </row>
    <row r="961" spans="4:6" x14ac:dyDescent="0.3">
      <c r="D961"/>
      <c r="F961" s="2"/>
    </row>
    <row r="962" spans="4:6" x14ac:dyDescent="0.3">
      <c r="D962"/>
      <c r="F962" s="2"/>
    </row>
    <row r="963" spans="4:6" x14ac:dyDescent="0.3">
      <c r="D963"/>
      <c r="F963" s="2"/>
    </row>
    <row r="964" spans="4:6" x14ac:dyDescent="0.3">
      <c r="D964"/>
    </row>
    <row r="965" spans="4:6" x14ac:dyDescent="0.3">
      <c r="D965"/>
      <c r="F965" s="2"/>
    </row>
    <row r="966" spans="4:6" x14ac:dyDescent="0.3">
      <c r="D966"/>
      <c r="F966" s="2"/>
    </row>
    <row r="967" spans="4:6" x14ac:dyDescent="0.3">
      <c r="D967"/>
    </row>
    <row r="968" spans="4:6" x14ac:dyDescent="0.3">
      <c r="D968"/>
      <c r="F968" s="2"/>
    </row>
    <row r="969" spans="4:6" x14ac:dyDescent="0.3">
      <c r="D969"/>
      <c r="F969" s="2"/>
    </row>
    <row r="970" spans="4:6" x14ac:dyDescent="0.3">
      <c r="D970"/>
      <c r="F970" s="2"/>
    </row>
    <row r="971" spans="4:6" x14ac:dyDescent="0.3">
      <c r="D971"/>
    </row>
    <row r="972" spans="4:6" x14ac:dyDescent="0.3">
      <c r="D972"/>
      <c r="F972" s="2"/>
    </row>
    <row r="973" spans="4:6" x14ac:dyDescent="0.3">
      <c r="D973"/>
      <c r="F973" s="2"/>
    </row>
    <row r="974" spans="4:6" x14ac:dyDescent="0.3">
      <c r="D974"/>
      <c r="F974" s="2"/>
    </row>
    <row r="975" spans="4:6" x14ac:dyDescent="0.3">
      <c r="D975"/>
      <c r="F975" s="2"/>
    </row>
    <row r="976" spans="4:6" x14ac:dyDescent="0.3">
      <c r="D976"/>
    </row>
    <row r="977" spans="4:6" x14ac:dyDescent="0.3">
      <c r="D977"/>
      <c r="F977" s="2"/>
    </row>
    <row r="978" spans="4:6" x14ac:dyDescent="0.3">
      <c r="D978"/>
    </row>
    <row r="979" spans="4:6" x14ac:dyDescent="0.3">
      <c r="D979"/>
      <c r="F979" s="2"/>
    </row>
    <row r="980" spans="4:6" x14ac:dyDescent="0.3">
      <c r="D980"/>
    </row>
    <row r="981" spans="4:6" x14ac:dyDescent="0.3">
      <c r="D981"/>
      <c r="F981" s="2"/>
    </row>
    <row r="982" spans="4:6" x14ac:dyDescent="0.3">
      <c r="D982"/>
    </row>
    <row r="983" spans="4:6" x14ac:dyDescent="0.3">
      <c r="D983"/>
      <c r="F983" s="2"/>
    </row>
    <row r="984" spans="4:6" x14ac:dyDescent="0.3">
      <c r="D984"/>
      <c r="F984" s="2"/>
    </row>
    <row r="985" spans="4:6" x14ac:dyDescent="0.3">
      <c r="D985"/>
    </row>
    <row r="986" spans="4:6" x14ac:dyDescent="0.3">
      <c r="D986"/>
      <c r="F986" s="2"/>
    </row>
    <row r="987" spans="4:6" x14ac:dyDescent="0.3">
      <c r="D987"/>
      <c r="F987" s="2"/>
    </row>
    <row r="988" spans="4:6" x14ac:dyDescent="0.3">
      <c r="D988"/>
    </row>
    <row r="989" spans="4:6" x14ac:dyDescent="0.3">
      <c r="D989"/>
    </row>
    <row r="990" spans="4:6" x14ac:dyDescent="0.3">
      <c r="D990"/>
    </row>
    <row r="991" spans="4:6" x14ac:dyDescent="0.3">
      <c r="D991"/>
      <c r="F991" s="2"/>
    </row>
    <row r="992" spans="4:6" x14ac:dyDescent="0.3">
      <c r="D992"/>
      <c r="F992" s="2"/>
    </row>
    <row r="993" spans="4:6" x14ac:dyDescent="0.3">
      <c r="D993"/>
      <c r="F993" s="2"/>
    </row>
    <row r="994" spans="4:6" x14ac:dyDescent="0.3">
      <c r="D994"/>
    </row>
    <row r="995" spans="4:6" x14ac:dyDescent="0.3">
      <c r="D995"/>
    </row>
    <row r="996" spans="4:6" x14ac:dyDescent="0.3">
      <c r="D996"/>
      <c r="F996" s="2"/>
    </row>
    <row r="997" spans="4:6" x14ac:dyDescent="0.3">
      <c r="D997"/>
    </row>
    <row r="998" spans="4:6" x14ac:dyDescent="0.3">
      <c r="D998"/>
    </row>
    <row r="999" spans="4:6" x14ac:dyDescent="0.3">
      <c r="D999"/>
      <c r="F999" s="2"/>
    </row>
    <row r="1000" spans="4:6" x14ac:dyDescent="0.3">
      <c r="D1000"/>
    </row>
    <row r="1001" spans="4:6" x14ac:dyDescent="0.3">
      <c r="D1001"/>
      <c r="F1001" s="2"/>
    </row>
    <row r="1002" spans="4:6" x14ac:dyDescent="0.3">
      <c r="D1002"/>
      <c r="F1002" s="2"/>
    </row>
    <row r="1003" spans="4:6" x14ac:dyDescent="0.3">
      <c r="D1003"/>
      <c r="F1003" s="2"/>
    </row>
    <row r="1004" spans="4:6" x14ac:dyDescent="0.3">
      <c r="D1004"/>
      <c r="F1004" s="2"/>
    </row>
    <row r="1005" spans="4:6" x14ac:dyDescent="0.3">
      <c r="D1005"/>
      <c r="F1005" s="2"/>
    </row>
    <row r="1006" spans="4:6" x14ac:dyDescent="0.3">
      <c r="D1006"/>
    </row>
    <row r="1007" spans="4:6" x14ac:dyDescent="0.3">
      <c r="D1007"/>
      <c r="F1007" s="2"/>
    </row>
    <row r="1008" spans="4:6" x14ac:dyDescent="0.3">
      <c r="D1008"/>
      <c r="F1008" s="2"/>
    </row>
    <row r="1009" spans="4:6" x14ac:dyDescent="0.3">
      <c r="D1009"/>
    </row>
    <row r="1010" spans="4:6" x14ac:dyDescent="0.3">
      <c r="D1010"/>
      <c r="F1010" s="2"/>
    </row>
    <row r="1011" spans="4:6" x14ac:dyDescent="0.3">
      <c r="D1011"/>
      <c r="F1011" s="2"/>
    </row>
    <row r="1012" spans="4:6" x14ac:dyDescent="0.3">
      <c r="D1012"/>
    </row>
    <row r="1013" spans="4:6" x14ac:dyDescent="0.3">
      <c r="D1013"/>
      <c r="F1013" s="2"/>
    </row>
    <row r="1014" spans="4:6" x14ac:dyDescent="0.3">
      <c r="D1014"/>
      <c r="F1014" s="2"/>
    </row>
    <row r="1015" spans="4:6" x14ac:dyDescent="0.3">
      <c r="D1015"/>
      <c r="F1015" s="2"/>
    </row>
    <row r="1016" spans="4:6" x14ac:dyDescent="0.3">
      <c r="D1016"/>
      <c r="F1016" s="2"/>
    </row>
    <row r="1017" spans="4:6" x14ac:dyDescent="0.3">
      <c r="D1017"/>
      <c r="F1017" s="2"/>
    </row>
    <row r="1018" spans="4:6" x14ac:dyDescent="0.3">
      <c r="D1018"/>
      <c r="F1018" s="2"/>
    </row>
    <row r="1019" spans="4:6" x14ac:dyDescent="0.3">
      <c r="D1019"/>
      <c r="F1019" s="2"/>
    </row>
    <row r="1020" spans="4:6" x14ac:dyDescent="0.3">
      <c r="D1020"/>
      <c r="F1020" s="2"/>
    </row>
    <row r="1021" spans="4:6" x14ac:dyDescent="0.3">
      <c r="D1021"/>
    </row>
    <row r="1022" spans="4:6" x14ac:dyDescent="0.3">
      <c r="D1022"/>
    </row>
    <row r="1023" spans="4:6" x14ac:dyDescent="0.3">
      <c r="D1023"/>
      <c r="F1023" s="2"/>
    </row>
    <row r="1024" spans="4:6" x14ac:dyDescent="0.3">
      <c r="D1024"/>
      <c r="F1024" s="2"/>
    </row>
    <row r="1025" spans="4:6" x14ac:dyDescent="0.3">
      <c r="D1025"/>
      <c r="F1025" s="2"/>
    </row>
    <row r="1026" spans="4:6" x14ac:dyDescent="0.3">
      <c r="D1026"/>
      <c r="F1026" s="2"/>
    </row>
    <row r="1027" spans="4:6" x14ac:dyDescent="0.3">
      <c r="D1027"/>
      <c r="F1027" s="2"/>
    </row>
    <row r="1028" spans="4:6" x14ac:dyDescent="0.3">
      <c r="D1028"/>
      <c r="F1028" s="2"/>
    </row>
    <row r="1029" spans="4:6" x14ac:dyDescent="0.3">
      <c r="D1029"/>
      <c r="F1029" s="2"/>
    </row>
    <row r="1030" spans="4:6" x14ac:dyDescent="0.3">
      <c r="D1030"/>
    </row>
    <row r="1031" spans="4:6" x14ac:dyDescent="0.3">
      <c r="D1031"/>
    </row>
    <row r="1032" spans="4:6" x14ac:dyDescent="0.3">
      <c r="D1032"/>
      <c r="F1032" s="2"/>
    </row>
    <row r="1033" spans="4:6" x14ac:dyDescent="0.3">
      <c r="D1033"/>
      <c r="F1033" s="2"/>
    </row>
    <row r="1034" spans="4:6" x14ac:dyDescent="0.3">
      <c r="D1034"/>
      <c r="F1034" s="2"/>
    </row>
    <row r="1035" spans="4:6" x14ac:dyDescent="0.3">
      <c r="D1035"/>
      <c r="F1035" s="2"/>
    </row>
    <row r="1036" spans="4:6" x14ac:dyDescent="0.3">
      <c r="D1036"/>
      <c r="F1036" s="2"/>
    </row>
    <row r="1037" spans="4:6" x14ac:dyDescent="0.3">
      <c r="D1037"/>
      <c r="F1037" s="2"/>
    </row>
    <row r="1038" spans="4:6" x14ac:dyDescent="0.3">
      <c r="D1038"/>
    </row>
    <row r="1039" spans="4:6" x14ac:dyDescent="0.3">
      <c r="D1039"/>
    </row>
    <row r="1040" spans="4:6" x14ac:dyDescent="0.3">
      <c r="D1040"/>
    </row>
    <row r="1041" spans="4:6" x14ac:dyDescent="0.3">
      <c r="D1041"/>
      <c r="F1041" s="2"/>
    </row>
    <row r="1042" spans="4:6" x14ac:dyDescent="0.3">
      <c r="D1042"/>
      <c r="F1042" s="2"/>
    </row>
    <row r="1043" spans="4:6" x14ac:dyDescent="0.3">
      <c r="D1043"/>
      <c r="F1043" s="2"/>
    </row>
    <row r="1044" spans="4:6" x14ac:dyDescent="0.3">
      <c r="D1044"/>
      <c r="F1044" s="2"/>
    </row>
    <row r="1045" spans="4:6" x14ac:dyDescent="0.3">
      <c r="D1045"/>
      <c r="F1045" s="2"/>
    </row>
    <row r="1046" spans="4:6" x14ac:dyDescent="0.3">
      <c r="D1046"/>
      <c r="F1046" s="2"/>
    </row>
    <row r="1047" spans="4:6" x14ac:dyDescent="0.3">
      <c r="D1047"/>
    </row>
    <row r="1048" spans="4:6" x14ac:dyDescent="0.3">
      <c r="D1048"/>
    </row>
    <row r="1049" spans="4:6" x14ac:dyDescent="0.3">
      <c r="D1049"/>
    </row>
    <row r="1050" spans="4:6" x14ac:dyDescent="0.3">
      <c r="D1050"/>
    </row>
    <row r="1051" spans="4:6" x14ac:dyDescent="0.3">
      <c r="D1051"/>
    </row>
    <row r="1052" spans="4:6" x14ac:dyDescent="0.3">
      <c r="D1052"/>
      <c r="F1052" s="2"/>
    </row>
    <row r="1053" spans="4:6" x14ac:dyDescent="0.3">
      <c r="D1053"/>
      <c r="F1053" s="2"/>
    </row>
    <row r="1054" spans="4:6" x14ac:dyDescent="0.3">
      <c r="D1054"/>
      <c r="F1054" s="2"/>
    </row>
    <row r="1055" spans="4:6" x14ac:dyDescent="0.3">
      <c r="D1055"/>
      <c r="F1055" s="2"/>
    </row>
    <row r="1056" spans="4:6" x14ac:dyDescent="0.3">
      <c r="D1056"/>
      <c r="F1056" s="2"/>
    </row>
    <row r="1057" spans="4:6" x14ac:dyDescent="0.3">
      <c r="D1057"/>
      <c r="F1057" s="2"/>
    </row>
    <row r="1058" spans="4:6" x14ac:dyDescent="0.3">
      <c r="D1058"/>
    </row>
    <row r="1059" spans="4:6" x14ac:dyDescent="0.3">
      <c r="D1059"/>
      <c r="F1059" s="2"/>
    </row>
    <row r="1060" spans="4:6" x14ac:dyDescent="0.3">
      <c r="D1060"/>
      <c r="F1060" s="2"/>
    </row>
    <row r="1061" spans="4:6" x14ac:dyDescent="0.3">
      <c r="D1061"/>
    </row>
    <row r="1062" spans="4:6" x14ac:dyDescent="0.3">
      <c r="D1062"/>
      <c r="F1062" s="2"/>
    </row>
    <row r="1063" spans="4:6" x14ac:dyDescent="0.3">
      <c r="D1063"/>
      <c r="F1063" s="2"/>
    </row>
    <row r="1064" spans="4:6" x14ac:dyDescent="0.3">
      <c r="D1064"/>
      <c r="F1064" s="2"/>
    </row>
    <row r="1065" spans="4:6" x14ac:dyDescent="0.3">
      <c r="D1065"/>
    </row>
    <row r="1066" spans="4:6" x14ac:dyDescent="0.3">
      <c r="D1066"/>
      <c r="F1066" s="2"/>
    </row>
    <row r="1067" spans="4:6" x14ac:dyDescent="0.3">
      <c r="D1067"/>
      <c r="F1067" s="2"/>
    </row>
    <row r="1068" spans="4:6" x14ac:dyDescent="0.3">
      <c r="D1068"/>
    </row>
    <row r="1069" spans="4:6" x14ac:dyDescent="0.3">
      <c r="D1069"/>
    </row>
    <row r="1070" spans="4:6" x14ac:dyDescent="0.3">
      <c r="D1070"/>
      <c r="F1070" s="2"/>
    </row>
    <row r="1071" spans="4:6" x14ac:dyDescent="0.3">
      <c r="D1071"/>
    </row>
    <row r="1072" spans="4:6" x14ac:dyDescent="0.3">
      <c r="D1072"/>
      <c r="F1072" s="2"/>
    </row>
    <row r="1073" spans="4:6" x14ac:dyDescent="0.3">
      <c r="D1073"/>
      <c r="F1073" s="2"/>
    </row>
    <row r="1074" spans="4:6" x14ac:dyDescent="0.3">
      <c r="D1074"/>
      <c r="F1074" s="2"/>
    </row>
    <row r="1075" spans="4:6" x14ac:dyDescent="0.3">
      <c r="D1075"/>
      <c r="F1075" s="2"/>
    </row>
    <row r="1076" spans="4:6" x14ac:dyDescent="0.3">
      <c r="D1076"/>
      <c r="F1076" s="2"/>
    </row>
    <row r="1077" spans="4:6" x14ac:dyDescent="0.3">
      <c r="D1077"/>
      <c r="F1077" s="2"/>
    </row>
    <row r="1078" spans="4:6" x14ac:dyDescent="0.3">
      <c r="D1078"/>
      <c r="F1078" s="2"/>
    </row>
    <row r="1079" spans="4:6" x14ac:dyDescent="0.3">
      <c r="D1079"/>
    </row>
    <row r="1080" spans="4:6" x14ac:dyDescent="0.3">
      <c r="D1080"/>
    </row>
    <row r="1081" spans="4:6" x14ac:dyDescent="0.3">
      <c r="D1081"/>
      <c r="F1081" s="2"/>
    </row>
    <row r="1082" spans="4:6" x14ac:dyDescent="0.3">
      <c r="D1082"/>
      <c r="F1082" s="2"/>
    </row>
    <row r="1083" spans="4:6" x14ac:dyDescent="0.3">
      <c r="D1083"/>
    </row>
    <row r="1084" spans="4:6" x14ac:dyDescent="0.3">
      <c r="D1084"/>
      <c r="F1084" s="2"/>
    </row>
    <row r="1085" spans="4:6" x14ac:dyDescent="0.3">
      <c r="D1085"/>
    </row>
    <row r="1086" spans="4:6" x14ac:dyDescent="0.3">
      <c r="D1086"/>
    </row>
    <row r="1087" spans="4:6" x14ac:dyDescent="0.3">
      <c r="D1087"/>
    </row>
    <row r="1088" spans="4:6" x14ac:dyDescent="0.3">
      <c r="D1088"/>
    </row>
    <row r="1089" spans="4:6" x14ac:dyDescent="0.3">
      <c r="D1089"/>
    </row>
    <row r="1090" spans="4:6" x14ac:dyDescent="0.3">
      <c r="D1090"/>
    </row>
    <row r="1091" spans="4:6" x14ac:dyDescent="0.3">
      <c r="D1091"/>
      <c r="F1091" s="2"/>
    </row>
    <row r="1092" spans="4:6" x14ac:dyDescent="0.3">
      <c r="D1092"/>
    </row>
    <row r="1093" spans="4:6" x14ac:dyDescent="0.3">
      <c r="D1093"/>
    </row>
    <row r="1094" spans="4:6" x14ac:dyDescent="0.3">
      <c r="D1094"/>
      <c r="F1094" s="2"/>
    </row>
    <row r="1095" spans="4:6" x14ac:dyDescent="0.3">
      <c r="D1095"/>
    </row>
    <row r="1096" spans="4:6" x14ac:dyDescent="0.3">
      <c r="D1096"/>
    </row>
    <row r="1097" spans="4:6" x14ac:dyDescent="0.3">
      <c r="D1097"/>
      <c r="F1097" s="2"/>
    </row>
    <row r="1098" spans="4:6" x14ac:dyDescent="0.3">
      <c r="D1098"/>
      <c r="F1098" s="2"/>
    </row>
    <row r="1099" spans="4:6" x14ac:dyDescent="0.3">
      <c r="D1099"/>
      <c r="F1099" s="2"/>
    </row>
    <row r="1100" spans="4:6" x14ac:dyDescent="0.3">
      <c r="D1100"/>
    </row>
    <row r="1101" spans="4:6" x14ac:dyDescent="0.3">
      <c r="D1101"/>
    </row>
    <row r="1102" spans="4:6" x14ac:dyDescent="0.3">
      <c r="D1102"/>
      <c r="F1102" s="2"/>
    </row>
    <row r="1103" spans="4:6" x14ac:dyDescent="0.3">
      <c r="D1103"/>
    </row>
    <row r="1104" spans="4:6" x14ac:dyDescent="0.3">
      <c r="D1104"/>
      <c r="F1104" s="2"/>
    </row>
    <row r="1105" spans="4:6" x14ac:dyDescent="0.3">
      <c r="D1105"/>
      <c r="F1105" s="2"/>
    </row>
    <row r="1106" spans="4:6" x14ac:dyDescent="0.3">
      <c r="D1106"/>
    </row>
    <row r="1107" spans="4:6" x14ac:dyDescent="0.3">
      <c r="D1107"/>
      <c r="F1107" s="2"/>
    </row>
    <row r="1108" spans="4:6" x14ac:dyDescent="0.3">
      <c r="D1108"/>
      <c r="F1108" s="2"/>
    </row>
    <row r="1109" spans="4:6" x14ac:dyDescent="0.3">
      <c r="D1109"/>
    </row>
    <row r="1110" spans="4:6" x14ac:dyDescent="0.3">
      <c r="D1110"/>
      <c r="F1110" s="2"/>
    </row>
    <row r="1111" spans="4:6" x14ac:dyDescent="0.3">
      <c r="D1111"/>
      <c r="F1111" s="2"/>
    </row>
    <row r="1112" spans="4:6" x14ac:dyDescent="0.3">
      <c r="D1112"/>
      <c r="F1112" s="2"/>
    </row>
    <row r="1113" spans="4:6" x14ac:dyDescent="0.3">
      <c r="D1113"/>
      <c r="F1113" s="2"/>
    </row>
    <row r="1114" spans="4:6" x14ac:dyDescent="0.3">
      <c r="D1114"/>
    </row>
    <row r="1115" spans="4:6" x14ac:dyDescent="0.3">
      <c r="D1115"/>
      <c r="F1115" s="2"/>
    </row>
    <row r="1116" spans="4:6" x14ac:dyDescent="0.3">
      <c r="D1116"/>
    </row>
    <row r="1117" spans="4:6" x14ac:dyDescent="0.3">
      <c r="D1117"/>
      <c r="F1117" s="2"/>
    </row>
    <row r="1118" spans="4:6" x14ac:dyDescent="0.3">
      <c r="D1118"/>
      <c r="F1118" s="2"/>
    </row>
    <row r="1119" spans="4:6" x14ac:dyDescent="0.3">
      <c r="D1119"/>
      <c r="F1119" s="2"/>
    </row>
    <row r="1120" spans="4:6" x14ac:dyDescent="0.3">
      <c r="D1120"/>
      <c r="F1120" s="2"/>
    </row>
    <row r="1121" spans="4:6" x14ac:dyDescent="0.3">
      <c r="D1121"/>
    </row>
    <row r="1122" spans="4:6" x14ac:dyDescent="0.3">
      <c r="D1122"/>
      <c r="F1122" s="2"/>
    </row>
    <row r="1123" spans="4:6" x14ac:dyDescent="0.3">
      <c r="D1123"/>
    </row>
    <row r="1124" spans="4:6" x14ac:dyDescent="0.3">
      <c r="D1124"/>
      <c r="F1124" s="2"/>
    </row>
    <row r="1125" spans="4:6" x14ac:dyDescent="0.3">
      <c r="D1125"/>
    </row>
    <row r="1126" spans="4:6" x14ac:dyDescent="0.3">
      <c r="D1126"/>
      <c r="F1126" s="2"/>
    </row>
    <row r="1127" spans="4:6" x14ac:dyDescent="0.3">
      <c r="D1127"/>
    </row>
    <row r="1128" spans="4:6" x14ac:dyDescent="0.3">
      <c r="D1128"/>
    </row>
    <row r="1129" spans="4:6" x14ac:dyDescent="0.3">
      <c r="D1129"/>
    </row>
    <row r="1130" spans="4:6" x14ac:dyDescent="0.3">
      <c r="D1130"/>
    </row>
    <row r="1131" spans="4:6" x14ac:dyDescent="0.3">
      <c r="D1131"/>
    </row>
    <row r="1132" spans="4:6" x14ac:dyDescent="0.3">
      <c r="D1132"/>
      <c r="F1132" s="2"/>
    </row>
    <row r="1133" spans="4:6" x14ac:dyDescent="0.3">
      <c r="D1133"/>
      <c r="F1133" s="2"/>
    </row>
    <row r="1134" spans="4:6" x14ac:dyDescent="0.3">
      <c r="D1134"/>
    </row>
    <row r="1135" spans="4:6" x14ac:dyDescent="0.3">
      <c r="D1135"/>
      <c r="F1135" s="2"/>
    </row>
    <row r="1136" spans="4:6" x14ac:dyDescent="0.3">
      <c r="D1136"/>
      <c r="F1136" s="2"/>
    </row>
    <row r="1137" spans="4:6" x14ac:dyDescent="0.3">
      <c r="D1137"/>
      <c r="F1137" s="2"/>
    </row>
    <row r="1138" spans="4:6" x14ac:dyDescent="0.3">
      <c r="D1138"/>
    </row>
    <row r="1139" spans="4:6" x14ac:dyDescent="0.3">
      <c r="D1139"/>
      <c r="F1139" s="2"/>
    </row>
    <row r="1140" spans="4:6" x14ac:dyDescent="0.3">
      <c r="D1140"/>
      <c r="F1140" s="2"/>
    </row>
    <row r="1141" spans="4:6" x14ac:dyDescent="0.3">
      <c r="D1141"/>
      <c r="F1141" s="2"/>
    </row>
    <row r="1142" spans="4:6" x14ac:dyDescent="0.3">
      <c r="D1142"/>
      <c r="F1142" s="2"/>
    </row>
    <row r="1143" spans="4:6" x14ac:dyDescent="0.3">
      <c r="D1143"/>
      <c r="F1143" s="2"/>
    </row>
    <row r="1144" spans="4:6" x14ac:dyDescent="0.3">
      <c r="D1144"/>
    </row>
    <row r="1145" spans="4:6" x14ac:dyDescent="0.3">
      <c r="D1145"/>
      <c r="F1145" s="2"/>
    </row>
    <row r="1146" spans="4:6" x14ac:dyDescent="0.3">
      <c r="D1146"/>
      <c r="F1146" s="2"/>
    </row>
    <row r="1147" spans="4:6" x14ac:dyDescent="0.3">
      <c r="D1147"/>
    </row>
    <row r="1148" spans="4:6" x14ac:dyDescent="0.3">
      <c r="D1148"/>
      <c r="F1148" s="2"/>
    </row>
    <row r="1149" spans="4:6" x14ac:dyDescent="0.3">
      <c r="D1149"/>
    </row>
    <row r="1150" spans="4:6" x14ac:dyDescent="0.3">
      <c r="D1150"/>
      <c r="F1150" s="2"/>
    </row>
    <row r="1151" spans="4:6" x14ac:dyDescent="0.3">
      <c r="D1151"/>
      <c r="F1151" s="2"/>
    </row>
    <row r="1152" spans="4:6" x14ac:dyDescent="0.3">
      <c r="D1152"/>
    </row>
    <row r="1153" spans="4:6" x14ac:dyDescent="0.3">
      <c r="D1153"/>
    </row>
    <row r="1154" spans="4:6" x14ac:dyDescent="0.3">
      <c r="D1154"/>
      <c r="F1154" s="2"/>
    </row>
    <row r="1155" spans="4:6" x14ac:dyDescent="0.3">
      <c r="D1155"/>
      <c r="F1155" s="2"/>
    </row>
    <row r="1156" spans="4:6" x14ac:dyDescent="0.3">
      <c r="D1156"/>
      <c r="F1156" s="2"/>
    </row>
    <row r="1157" spans="4:6" x14ac:dyDescent="0.3">
      <c r="D1157"/>
      <c r="F1157" s="2"/>
    </row>
    <row r="1158" spans="4:6" x14ac:dyDescent="0.3">
      <c r="D1158"/>
      <c r="F1158" s="2"/>
    </row>
    <row r="1159" spans="4:6" x14ac:dyDescent="0.3">
      <c r="D1159"/>
      <c r="F1159" s="2"/>
    </row>
    <row r="1160" spans="4:6" x14ac:dyDescent="0.3">
      <c r="D1160"/>
      <c r="F1160" s="2"/>
    </row>
    <row r="1161" spans="4:6" x14ac:dyDescent="0.3">
      <c r="D1161"/>
    </row>
    <row r="1162" spans="4:6" x14ac:dyDescent="0.3">
      <c r="D1162"/>
      <c r="F1162" s="2"/>
    </row>
    <row r="1163" spans="4:6" x14ac:dyDescent="0.3">
      <c r="D1163"/>
      <c r="F1163" s="2"/>
    </row>
    <row r="1164" spans="4:6" x14ac:dyDescent="0.3">
      <c r="D1164"/>
    </row>
    <row r="1165" spans="4:6" x14ac:dyDescent="0.3">
      <c r="D1165"/>
    </row>
    <row r="1166" spans="4:6" x14ac:dyDescent="0.3">
      <c r="D1166"/>
      <c r="F1166" s="2"/>
    </row>
    <row r="1167" spans="4:6" x14ac:dyDescent="0.3">
      <c r="D1167"/>
    </row>
    <row r="1168" spans="4:6" x14ac:dyDescent="0.3">
      <c r="D1168"/>
      <c r="F1168" s="2"/>
    </row>
    <row r="1169" spans="4:6" x14ac:dyDescent="0.3">
      <c r="D1169"/>
    </row>
    <row r="1170" spans="4:6" x14ac:dyDescent="0.3">
      <c r="D1170"/>
      <c r="F1170" s="2"/>
    </row>
    <row r="1171" spans="4:6" x14ac:dyDescent="0.3">
      <c r="D1171"/>
    </row>
    <row r="1172" spans="4:6" x14ac:dyDescent="0.3">
      <c r="D1172"/>
      <c r="F1172" s="2"/>
    </row>
    <row r="1173" spans="4:6" x14ac:dyDescent="0.3">
      <c r="D1173"/>
      <c r="F1173" s="2"/>
    </row>
    <row r="1174" spans="4:6" x14ac:dyDescent="0.3">
      <c r="D1174"/>
      <c r="F1174" s="2"/>
    </row>
    <row r="1175" spans="4:6" x14ac:dyDescent="0.3">
      <c r="D1175"/>
    </row>
    <row r="1176" spans="4:6" x14ac:dyDescent="0.3">
      <c r="D1176"/>
    </row>
    <row r="1177" spans="4:6" x14ac:dyDescent="0.3">
      <c r="D1177"/>
    </row>
    <row r="1178" spans="4:6" x14ac:dyDescent="0.3">
      <c r="D1178"/>
    </row>
    <row r="1179" spans="4:6" x14ac:dyDescent="0.3">
      <c r="D1179"/>
    </row>
    <row r="1180" spans="4:6" x14ac:dyDescent="0.3">
      <c r="D1180"/>
    </row>
    <row r="1181" spans="4:6" x14ac:dyDescent="0.3">
      <c r="D1181"/>
      <c r="F1181" s="2"/>
    </row>
    <row r="1182" spans="4:6" x14ac:dyDescent="0.3">
      <c r="D1182"/>
      <c r="F1182" s="2"/>
    </row>
    <row r="1183" spans="4:6" x14ac:dyDescent="0.3">
      <c r="D1183"/>
      <c r="F1183" s="2"/>
    </row>
    <row r="1184" spans="4:6" x14ac:dyDescent="0.3">
      <c r="D1184"/>
    </row>
    <row r="1185" spans="4:6" x14ac:dyDescent="0.3">
      <c r="D1185"/>
      <c r="F1185" s="2"/>
    </row>
    <row r="1186" spans="4:6" x14ac:dyDescent="0.3">
      <c r="D1186"/>
    </row>
    <row r="1187" spans="4:6" x14ac:dyDescent="0.3">
      <c r="D1187"/>
    </row>
    <row r="1188" spans="4:6" x14ac:dyDescent="0.3">
      <c r="D1188"/>
    </row>
    <row r="1189" spans="4:6" x14ac:dyDescent="0.3">
      <c r="D1189"/>
      <c r="F1189" s="2"/>
    </row>
    <row r="1190" spans="4:6" x14ac:dyDescent="0.3">
      <c r="D1190"/>
      <c r="F1190" s="2"/>
    </row>
    <row r="1191" spans="4:6" x14ac:dyDescent="0.3">
      <c r="D1191"/>
      <c r="F1191" s="2"/>
    </row>
    <row r="1192" spans="4:6" x14ac:dyDescent="0.3">
      <c r="D1192"/>
    </row>
    <row r="1193" spans="4:6" x14ac:dyDescent="0.3">
      <c r="D1193"/>
    </row>
    <row r="1194" spans="4:6" x14ac:dyDescent="0.3">
      <c r="D1194"/>
      <c r="F1194" s="2"/>
    </row>
    <row r="1195" spans="4:6" x14ac:dyDescent="0.3">
      <c r="D1195"/>
    </row>
    <row r="1196" spans="4:6" x14ac:dyDescent="0.3">
      <c r="D1196"/>
      <c r="F1196" s="2"/>
    </row>
    <row r="1197" spans="4:6" x14ac:dyDescent="0.3">
      <c r="D1197"/>
    </row>
    <row r="1198" spans="4:6" x14ac:dyDescent="0.3">
      <c r="D1198"/>
      <c r="F1198" s="2"/>
    </row>
    <row r="1199" spans="4:6" x14ac:dyDescent="0.3">
      <c r="D1199"/>
      <c r="F1199" s="2"/>
    </row>
    <row r="1200" spans="4:6" x14ac:dyDescent="0.3">
      <c r="D1200"/>
    </row>
    <row r="1201" spans="4:6" x14ac:dyDescent="0.3">
      <c r="D1201"/>
    </row>
    <row r="1202" spans="4:6" x14ac:dyDescent="0.3">
      <c r="D1202"/>
      <c r="F1202" s="2"/>
    </row>
    <row r="1203" spans="4:6" x14ac:dyDescent="0.3">
      <c r="D1203"/>
      <c r="F1203" s="2"/>
    </row>
    <row r="1204" spans="4:6" x14ac:dyDescent="0.3">
      <c r="D1204"/>
      <c r="F1204" s="2"/>
    </row>
    <row r="1205" spans="4:6" x14ac:dyDescent="0.3">
      <c r="D1205"/>
      <c r="F1205" s="2"/>
    </row>
    <row r="1206" spans="4:6" x14ac:dyDescent="0.3">
      <c r="D1206"/>
      <c r="F1206" s="2"/>
    </row>
    <row r="1207" spans="4:6" x14ac:dyDescent="0.3">
      <c r="D1207"/>
      <c r="F1207" s="2"/>
    </row>
    <row r="1208" spans="4:6" x14ac:dyDescent="0.3">
      <c r="D1208"/>
      <c r="F1208" s="2"/>
    </row>
    <row r="1209" spans="4:6" x14ac:dyDescent="0.3">
      <c r="D1209"/>
    </row>
    <row r="1210" spans="4:6" x14ac:dyDescent="0.3">
      <c r="D1210"/>
    </row>
    <row r="1211" spans="4:6" x14ac:dyDescent="0.3">
      <c r="D1211"/>
    </row>
    <row r="1212" spans="4:6" x14ac:dyDescent="0.3">
      <c r="D1212"/>
      <c r="F1212" s="2"/>
    </row>
    <row r="1213" spans="4:6" x14ac:dyDescent="0.3">
      <c r="D1213"/>
      <c r="F1213" s="2"/>
    </row>
    <row r="1214" spans="4:6" x14ac:dyDescent="0.3">
      <c r="D1214"/>
    </row>
    <row r="1215" spans="4:6" x14ac:dyDescent="0.3">
      <c r="D1215"/>
      <c r="F1215" s="2"/>
    </row>
    <row r="1216" spans="4:6" x14ac:dyDescent="0.3">
      <c r="D1216"/>
      <c r="F1216" s="2"/>
    </row>
    <row r="1217" spans="4:6" x14ac:dyDescent="0.3">
      <c r="D1217"/>
      <c r="F1217" s="2"/>
    </row>
    <row r="1218" spans="4:6" x14ac:dyDescent="0.3">
      <c r="D1218"/>
    </row>
    <row r="1219" spans="4:6" x14ac:dyDescent="0.3">
      <c r="D1219"/>
      <c r="F1219" s="2"/>
    </row>
    <row r="1220" spans="4:6" x14ac:dyDescent="0.3">
      <c r="D1220"/>
    </row>
    <row r="1221" spans="4:6" x14ac:dyDescent="0.3">
      <c r="D1221"/>
    </row>
    <row r="1222" spans="4:6" x14ac:dyDescent="0.3">
      <c r="D1222"/>
      <c r="F1222" s="2"/>
    </row>
    <row r="1223" spans="4:6" x14ac:dyDescent="0.3">
      <c r="D1223"/>
      <c r="F1223" s="2"/>
    </row>
    <row r="1224" spans="4:6" x14ac:dyDescent="0.3">
      <c r="D1224"/>
    </row>
    <row r="1225" spans="4:6" x14ac:dyDescent="0.3">
      <c r="D1225"/>
    </row>
    <row r="1226" spans="4:6" x14ac:dyDescent="0.3">
      <c r="D1226"/>
      <c r="F1226" s="2"/>
    </row>
    <row r="1227" spans="4:6" x14ac:dyDescent="0.3">
      <c r="D1227"/>
      <c r="F1227" s="2"/>
    </row>
    <row r="1228" spans="4:6" x14ac:dyDescent="0.3">
      <c r="D1228"/>
      <c r="F1228" s="2"/>
    </row>
    <row r="1229" spans="4:6" x14ac:dyDescent="0.3">
      <c r="D1229"/>
      <c r="F1229" s="2"/>
    </row>
    <row r="1230" spans="4:6" x14ac:dyDescent="0.3">
      <c r="D1230"/>
    </row>
    <row r="1231" spans="4:6" x14ac:dyDescent="0.3">
      <c r="D1231"/>
      <c r="F1231" s="2"/>
    </row>
    <row r="1232" spans="4:6" x14ac:dyDescent="0.3">
      <c r="D1232"/>
    </row>
    <row r="1233" spans="4:6" x14ac:dyDescent="0.3">
      <c r="D1233"/>
      <c r="F1233" s="2"/>
    </row>
    <row r="1234" spans="4:6" x14ac:dyDescent="0.3">
      <c r="D1234"/>
      <c r="F1234" s="2"/>
    </row>
    <row r="1235" spans="4:6" x14ac:dyDescent="0.3">
      <c r="D1235"/>
      <c r="F1235" s="2"/>
    </row>
    <row r="1236" spans="4:6" x14ac:dyDescent="0.3">
      <c r="D1236"/>
      <c r="F1236" s="2"/>
    </row>
    <row r="1237" spans="4:6" x14ac:dyDescent="0.3">
      <c r="D1237"/>
    </row>
    <row r="1238" spans="4:6" x14ac:dyDescent="0.3">
      <c r="D1238"/>
    </row>
    <row r="1239" spans="4:6" x14ac:dyDescent="0.3">
      <c r="D1239"/>
      <c r="F1239" s="2"/>
    </row>
    <row r="1240" spans="4:6" x14ac:dyDescent="0.3">
      <c r="D1240"/>
    </row>
    <row r="1241" spans="4:6" x14ac:dyDescent="0.3">
      <c r="D1241"/>
    </row>
    <row r="1242" spans="4:6" x14ac:dyDescent="0.3">
      <c r="D1242"/>
    </row>
    <row r="1243" spans="4:6" x14ac:dyDescent="0.3">
      <c r="D1243"/>
    </row>
    <row r="1244" spans="4:6" x14ac:dyDescent="0.3">
      <c r="D1244"/>
    </row>
    <row r="1245" spans="4:6" x14ac:dyDescent="0.3">
      <c r="D1245"/>
    </row>
    <row r="1246" spans="4:6" x14ac:dyDescent="0.3">
      <c r="D1246"/>
      <c r="F1246" s="2"/>
    </row>
    <row r="1247" spans="4:6" x14ac:dyDescent="0.3">
      <c r="D1247"/>
      <c r="F1247" s="2"/>
    </row>
    <row r="1248" spans="4:6" x14ac:dyDescent="0.3">
      <c r="D1248"/>
    </row>
    <row r="1249" spans="4:6" x14ac:dyDescent="0.3">
      <c r="D1249"/>
      <c r="F1249" s="2"/>
    </row>
    <row r="1250" spans="4:6" x14ac:dyDescent="0.3">
      <c r="D1250"/>
      <c r="F1250" s="2"/>
    </row>
    <row r="1251" spans="4:6" x14ac:dyDescent="0.3">
      <c r="D1251"/>
      <c r="F1251" s="2"/>
    </row>
    <row r="1252" spans="4:6" x14ac:dyDescent="0.3">
      <c r="D1252"/>
      <c r="F1252" s="2"/>
    </row>
    <row r="1253" spans="4:6" x14ac:dyDescent="0.3">
      <c r="D1253"/>
      <c r="F1253" s="2"/>
    </row>
    <row r="1254" spans="4:6" x14ac:dyDescent="0.3">
      <c r="D1254"/>
      <c r="F1254" s="2"/>
    </row>
    <row r="1255" spans="4:6" x14ac:dyDescent="0.3">
      <c r="D1255"/>
      <c r="F1255" s="2"/>
    </row>
    <row r="1256" spans="4:6" x14ac:dyDescent="0.3">
      <c r="D1256"/>
      <c r="F1256" s="2"/>
    </row>
    <row r="1257" spans="4:6" x14ac:dyDescent="0.3">
      <c r="D1257"/>
      <c r="F1257" s="2"/>
    </row>
    <row r="1258" spans="4:6" x14ac:dyDescent="0.3">
      <c r="D1258"/>
      <c r="F1258" s="2"/>
    </row>
    <row r="1259" spans="4:6" x14ac:dyDescent="0.3">
      <c r="D1259"/>
    </row>
    <row r="1260" spans="4:6" x14ac:dyDescent="0.3">
      <c r="D1260"/>
      <c r="F1260" s="2"/>
    </row>
    <row r="1261" spans="4:6" x14ac:dyDescent="0.3">
      <c r="D1261"/>
    </row>
    <row r="1262" spans="4:6" x14ac:dyDescent="0.3">
      <c r="D1262"/>
      <c r="F1262" s="2"/>
    </row>
    <row r="1263" spans="4:6" x14ac:dyDescent="0.3">
      <c r="D1263"/>
    </row>
    <row r="1264" spans="4:6" x14ac:dyDescent="0.3">
      <c r="D1264"/>
      <c r="F1264" s="2"/>
    </row>
    <row r="1265" spans="4:6" x14ac:dyDescent="0.3">
      <c r="D1265"/>
      <c r="F1265" s="2"/>
    </row>
    <row r="1266" spans="4:6" x14ac:dyDescent="0.3">
      <c r="D1266"/>
      <c r="F1266" s="2"/>
    </row>
    <row r="1267" spans="4:6" x14ac:dyDescent="0.3">
      <c r="D1267"/>
    </row>
    <row r="1268" spans="4:6" x14ac:dyDescent="0.3">
      <c r="D1268"/>
    </row>
    <row r="1269" spans="4:6" x14ac:dyDescent="0.3">
      <c r="D1269"/>
      <c r="F1269" s="2"/>
    </row>
    <row r="1270" spans="4:6" x14ac:dyDescent="0.3">
      <c r="D1270"/>
      <c r="F1270" s="2"/>
    </row>
    <row r="1271" spans="4:6" x14ac:dyDescent="0.3">
      <c r="D1271"/>
      <c r="F1271" s="2"/>
    </row>
    <row r="1272" spans="4:6" x14ac:dyDescent="0.3">
      <c r="D1272"/>
    </row>
    <row r="1273" spans="4:6" x14ac:dyDescent="0.3">
      <c r="D1273"/>
      <c r="F1273" s="2"/>
    </row>
    <row r="1274" spans="4:6" x14ac:dyDescent="0.3">
      <c r="D1274"/>
      <c r="F1274" s="2"/>
    </row>
    <row r="1275" spans="4:6" x14ac:dyDescent="0.3">
      <c r="D1275"/>
      <c r="F1275" s="2"/>
    </row>
    <row r="1276" spans="4:6" x14ac:dyDescent="0.3">
      <c r="D1276"/>
    </row>
    <row r="1277" spans="4:6" x14ac:dyDescent="0.3">
      <c r="D1277"/>
    </row>
    <row r="1278" spans="4:6" x14ac:dyDescent="0.3">
      <c r="D1278"/>
    </row>
    <row r="1279" spans="4:6" x14ac:dyDescent="0.3">
      <c r="D1279"/>
      <c r="F1279" s="2"/>
    </row>
    <row r="1280" spans="4:6" x14ac:dyDescent="0.3">
      <c r="D1280"/>
    </row>
    <row r="1281" spans="4:6" x14ac:dyDescent="0.3">
      <c r="D1281"/>
      <c r="F1281" s="2"/>
    </row>
    <row r="1282" spans="4:6" x14ac:dyDescent="0.3">
      <c r="D1282"/>
    </row>
    <row r="1283" spans="4:6" x14ac:dyDescent="0.3">
      <c r="D1283"/>
      <c r="F1283" s="2"/>
    </row>
    <row r="1284" spans="4:6" x14ac:dyDescent="0.3">
      <c r="D1284"/>
      <c r="F1284" s="2"/>
    </row>
    <row r="1285" spans="4:6" x14ac:dyDescent="0.3">
      <c r="D1285"/>
      <c r="F1285" s="2"/>
    </row>
    <row r="1286" spans="4:6" x14ac:dyDescent="0.3">
      <c r="D1286"/>
      <c r="F1286" s="2"/>
    </row>
    <row r="1287" spans="4:6" x14ac:dyDescent="0.3">
      <c r="D1287"/>
    </row>
    <row r="1288" spans="4:6" x14ac:dyDescent="0.3">
      <c r="D1288"/>
      <c r="F1288" s="2"/>
    </row>
    <row r="1289" spans="4:6" x14ac:dyDescent="0.3">
      <c r="D1289"/>
      <c r="F1289" s="2"/>
    </row>
    <row r="1290" spans="4:6" x14ac:dyDescent="0.3">
      <c r="D1290"/>
      <c r="F1290" s="2"/>
    </row>
    <row r="1291" spans="4:6" x14ac:dyDescent="0.3">
      <c r="D1291"/>
    </row>
    <row r="1292" spans="4:6" x14ac:dyDescent="0.3">
      <c r="D1292"/>
      <c r="F1292" s="2"/>
    </row>
    <row r="1293" spans="4:6" x14ac:dyDescent="0.3">
      <c r="D1293"/>
    </row>
    <row r="1294" spans="4:6" x14ac:dyDescent="0.3">
      <c r="D1294"/>
    </row>
    <row r="1295" spans="4:6" x14ac:dyDescent="0.3">
      <c r="D1295"/>
      <c r="F1295" s="2"/>
    </row>
    <row r="1296" spans="4:6" x14ac:dyDescent="0.3">
      <c r="D1296"/>
      <c r="F1296" s="2"/>
    </row>
    <row r="1297" spans="4:6" x14ac:dyDescent="0.3">
      <c r="D1297"/>
      <c r="F1297" s="2"/>
    </row>
    <row r="1298" spans="4:6" x14ac:dyDescent="0.3">
      <c r="D1298"/>
      <c r="F1298" s="2"/>
    </row>
    <row r="1299" spans="4:6" x14ac:dyDescent="0.3">
      <c r="D1299"/>
    </row>
    <row r="1300" spans="4:6" x14ac:dyDescent="0.3">
      <c r="D1300"/>
    </row>
    <row r="1301" spans="4:6" x14ac:dyDescent="0.3">
      <c r="D1301"/>
    </row>
    <row r="1302" spans="4:6" x14ac:dyDescent="0.3">
      <c r="D1302"/>
      <c r="F1302" s="2"/>
    </row>
    <row r="1303" spans="4:6" x14ac:dyDescent="0.3">
      <c r="D1303"/>
      <c r="F1303" s="2"/>
    </row>
    <row r="1304" spans="4:6" x14ac:dyDescent="0.3">
      <c r="D1304"/>
      <c r="F1304" s="2"/>
    </row>
    <row r="1305" spans="4:6" x14ac:dyDescent="0.3">
      <c r="D1305"/>
    </row>
    <row r="1306" spans="4:6" x14ac:dyDescent="0.3">
      <c r="D1306"/>
    </row>
    <row r="1307" spans="4:6" x14ac:dyDescent="0.3">
      <c r="D1307"/>
      <c r="F1307" s="2"/>
    </row>
    <row r="1308" spans="4:6" x14ac:dyDescent="0.3">
      <c r="D1308"/>
      <c r="F1308" s="2"/>
    </row>
    <row r="1309" spans="4:6" x14ac:dyDescent="0.3">
      <c r="D1309"/>
      <c r="F1309" s="2"/>
    </row>
    <row r="1310" spans="4:6" x14ac:dyDescent="0.3">
      <c r="D1310"/>
    </row>
    <row r="1311" spans="4:6" x14ac:dyDescent="0.3">
      <c r="D1311"/>
    </row>
    <row r="1312" spans="4:6" x14ac:dyDescent="0.3">
      <c r="D1312"/>
      <c r="F1312" s="2"/>
    </row>
    <row r="1313" spans="4:6" x14ac:dyDescent="0.3">
      <c r="D1313"/>
    </row>
    <row r="1314" spans="4:6" x14ac:dyDescent="0.3">
      <c r="D1314"/>
      <c r="F1314" s="2"/>
    </row>
    <row r="1315" spans="4:6" x14ac:dyDescent="0.3">
      <c r="D1315"/>
      <c r="F1315" s="2"/>
    </row>
    <row r="1316" spans="4:6" x14ac:dyDescent="0.3">
      <c r="D1316"/>
      <c r="F1316" s="2"/>
    </row>
    <row r="1317" spans="4:6" x14ac:dyDescent="0.3">
      <c r="D1317"/>
    </row>
    <row r="1318" spans="4:6" x14ac:dyDescent="0.3">
      <c r="D1318"/>
    </row>
    <row r="1319" spans="4:6" x14ac:dyDescent="0.3">
      <c r="D1319"/>
    </row>
    <row r="1320" spans="4:6" x14ac:dyDescent="0.3">
      <c r="D1320"/>
      <c r="F1320" s="2"/>
    </row>
    <row r="1321" spans="4:6" x14ac:dyDescent="0.3">
      <c r="D1321"/>
    </row>
    <row r="1322" spans="4:6" x14ac:dyDescent="0.3">
      <c r="D1322"/>
      <c r="F1322" s="2"/>
    </row>
    <row r="1323" spans="4:6" x14ac:dyDescent="0.3">
      <c r="D1323"/>
      <c r="F1323" s="2"/>
    </row>
    <row r="1324" spans="4:6" x14ac:dyDescent="0.3">
      <c r="D1324"/>
      <c r="F1324" s="2"/>
    </row>
    <row r="1325" spans="4:6" x14ac:dyDescent="0.3">
      <c r="D1325"/>
      <c r="F1325" s="2"/>
    </row>
    <row r="1326" spans="4:6" x14ac:dyDescent="0.3">
      <c r="D1326"/>
    </row>
    <row r="1327" spans="4:6" x14ac:dyDescent="0.3">
      <c r="D1327"/>
    </row>
    <row r="1328" spans="4:6" x14ac:dyDescent="0.3">
      <c r="D1328"/>
      <c r="F1328" s="2"/>
    </row>
    <row r="1329" spans="4:6" x14ac:dyDescent="0.3">
      <c r="D1329"/>
      <c r="F1329" s="2"/>
    </row>
    <row r="1330" spans="4:6" x14ac:dyDescent="0.3">
      <c r="D1330"/>
    </row>
    <row r="1331" spans="4:6" x14ac:dyDescent="0.3">
      <c r="D1331"/>
      <c r="F1331" s="2"/>
    </row>
    <row r="1332" spans="4:6" x14ac:dyDescent="0.3">
      <c r="D1332"/>
      <c r="F1332" s="2"/>
    </row>
    <row r="1333" spans="4:6" x14ac:dyDescent="0.3">
      <c r="D1333"/>
      <c r="F1333" s="2"/>
    </row>
    <row r="1334" spans="4:6" x14ac:dyDescent="0.3">
      <c r="D1334"/>
      <c r="F1334" s="2"/>
    </row>
    <row r="1335" spans="4:6" x14ac:dyDescent="0.3">
      <c r="D1335"/>
    </row>
    <row r="1336" spans="4:6" x14ac:dyDescent="0.3">
      <c r="D1336"/>
      <c r="F1336" s="2"/>
    </row>
    <row r="1337" spans="4:6" x14ac:dyDescent="0.3">
      <c r="D1337"/>
      <c r="F1337" s="2"/>
    </row>
    <row r="1338" spans="4:6" x14ac:dyDescent="0.3">
      <c r="D1338"/>
      <c r="F1338" s="2"/>
    </row>
    <row r="1339" spans="4:6" x14ac:dyDescent="0.3">
      <c r="D1339"/>
      <c r="F1339" s="2"/>
    </row>
    <row r="1340" spans="4:6" x14ac:dyDescent="0.3">
      <c r="D1340"/>
      <c r="F1340" s="2"/>
    </row>
    <row r="1341" spans="4:6" x14ac:dyDescent="0.3">
      <c r="D1341"/>
    </row>
    <row r="1342" spans="4:6" x14ac:dyDescent="0.3">
      <c r="D1342"/>
      <c r="F1342" s="2"/>
    </row>
    <row r="1343" spans="4:6" x14ac:dyDescent="0.3">
      <c r="D1343"/>
    </row>
    <row r="1344" spans="4:6" x14ac:dyDescent="0.3">
      <c r="D1344"/>
    </row>
    <row r="1345" spans="4:6" x14ac:dyDescent="0.3">
      <c r="D1345"/>
    </row>
    <row r="1346" spans="4:6" x14ac:dyDescent="0.3">
      <c r="D1346"/>
    </row>
    <row r="1347" spans="4:6" x14ac:dyDescent="0.3">
      <c r="D1347"/>
    </row>
    <row r="1348" spans="4:6" x14ac:dyDescent="0.3">
      <c r="D1348"/>
      <c r="F1348" s="2"/>
    </row>
    <row r="1349" spans="4:6" x14ac:dyDescent="0.3">
      <c r="D1349"/>
      <c r="F1349" s="2"/>
    </row>
    <row r="1350" spans="4:6" x14ac:dyDescent="0.3">
      <c r="D1350"/>
    </row>
    <row r="1351" spans="4:6" x14ac:dyDescent="0.3">
      <c r="D1351"/>
      <c r="F1351" s="2"/>
    </row>
    <row r="1352" spans="4:6" x14ac:dyDescent="0.3">
      <c r="D1352"/>
      <c r="F1352" s="2"/>
    </row>
    <row r="1353" spans="4:6" x14ac:dyDescent="0.3">
      <c r="D1353"/>
      <c r="F1353" s="2"/>
    </row>
    <row r="1354" spans="4:6" x14ac:dyDescent="0.3">
      <c r="D1354"/>
      <c r="F1354" s="2"/>
    </row>
    <row r="1355" spans="4:6" x14ac:dyDescent="0.3">
      <c r="D1355"/>
      <c r="F1355" s="2"/>
    </row>
    <row r="1356" spans="4:6" x14ac:dyDescent="0.3">
      <c r="D1356"/>
      <c r="F1356" s="2"/>
    </row>
    <row r="1357" spans="4:6" x14ac:dyDescent="0.3">
      <c r="D1357"/>
      <c r="F1357" s="2"/>
    </row>
    <row r="1358" spans="4:6" x14ac:dyDescent="0.3">
      <c r="D1358"/>
      <c r="F1358" s="2"/>
    </row>
    <row r="1359" spans="4:6" x14ac:dyDescent="0.3">
      <c r="D1359"/>
    </row>
    <row r="1360" spans="4:6" x14ac:dyDescent="0.3">
      <c r="D1360"/>
    </row>
    <row r="1361" spans="4:6" x14ac:dyDescent="0.3">
      <c r="D1361"/>
      <c r="F1361" s="2"/>
    </row>
    <row r="1362" spans="4:6" x14ac:dyDescent="0.3">
      <c r="D1362"/>
      <c r="F1362" s="2"/>
    </row>
    <row r="1363" spans="4:6" x14ac:dyDescent="0.3">
      <c r="D1363"/>
    </row>
    <row r="1364" spans="4:6" x14ac:dyDescent="0.3">
      <c r="D1364"/>
      <c r="F1364" s="2"/>
    </row>
    <row r="1365" spans="4:6" x14ac:dyDescent="0.3">
      <c r="D1365"/>
      <c r="F1365" s="2"/>
    </row>
    <row r="1366" spans="4:6" x14ac:dyDescent="0.3">
      <c r="D1366"/>
      <c r="F1366" s="2"/>
    </row>
    <row r="1367" spans="4:6" x14ac:dyDescent="0.3">
      <c r="D1367"/>
      <c r="F1367" s="2"/>
    </row>
    <row r="1368" spans="4:6" x14ac:dyDescent="0.3">
      <c r="D1368"/>
    </row>
    <row r="1369" spans="4:6" x14ac:dyDescent="0.3">
      <c r="D1369"/>
    </row>
    <row r="1370" spans="4:6" x14ac:dyDescent="0.3">
      <c r="D1370"/>
    </row>
    <row r="1371" spans="4:6" x14ac:dyDescent="0.3">
      <c r="D1371"/>
      <c r="F1371" s="2"/>
    </row>
    <row r="1372" spans="4:6" x14ac:dyDescent="0.3">
      <c r="D1372"/>
    </row>
    <row r="1373" spans="4:6" x14ac:dyDescent="0.3">
      <c r="D1373"/>
      <c r="F1373" s="2"/>
    </row>
    <row r="1374" spans="4:6" x14ac:dyDescent="0.3">
      <c r="D1374"/>
    </row>
    <row r="1375" spans="4:6" x14ac:dyDescent="0.3">
      <c r="D1375"/>
      <c r="F1375" s="2"/>
    </row>
    <row r="1376" spans="4:6" x14ac:dyDescent="0.3">
      <c r="D1376"/>
      <c r="F1376" s="2"/>
    </row>
    <row r="1377" spans="4:6" x14ac:dyDescent="0.3">
      <c r="D1377"/>
      <c r="F1377" s="2"/>
    </row>
    <row r="1378" spans="4:6" x14ac:dyDescent="0.3">
      <c r="D1378"/>
      <c r="F1378" s="2"/>
    </row>
    <row r="1379" spans="4:6" x14ac:dyDescent="0.3">
      <c r="D1379"/>
      <c r="F1379" s="2"/>
    </row>
    <row r="1380" spans="4:6" x14ac:dyDescent="0.3">
      <c r="D1380"/>
      <c r="F1380" s="2"/>
    </row>
    <row r="1381" spans="4:6" x14ac:dyDescent="0.3">
      <c r="D1381"/>
    </row>
    <row r="1382" spans="4:6" x14ac:dyDescent="0.3">
      <c r="D1382"/>
      <c r="F1382" s="2"/>
    </row>
    <row r="1383" spans="4:6" x14ac:dyDescent="0.3">
      <c r="D1383"/>
    </row>
    <row r="1384" spans="4:6" x14ac:dyDescent="0.3">
      <c r="D1384"/>
      <c r="F1384" s="2"/>
    </row>
    <row r="1385" spans="4:6" x14ac:dyDescent="0.3">
      <c r="D1385"/>
    </row>
    <row r="1386" spans="4:6" x14ac:dyDescent="0.3">
      <c r="D1386"/>
      <c r="F1386" s="2"/>
    </row>
    <row r="1387" spans="4:6" x14ac:dyDescent="0.3">
      <c r="D1387"/>
    </row>
    <row r="1388" spans="4:6" x14ac:dyDescent="0.3">
      <c r="D1388"/>
      <c r="F1388" s="2"/>
    </row>
    <row r="1389" spans="4:6" x14ac:dyDescent="0.3">
      <c r="D1389"/>
      <c r="F1389" s="2"/>
    </row>
    <row r="1390" spans="4:6" x14ac:dyDescent="0.3">
      <c r="D1390"/>
      <c r="F1390" s="2"/>
    </row>
    <row r="1391" spans="4:6" x14ac:dyDescent="0.3">
      <c r="D1391"/>
      <c r="F1391" s="2"/>
    </row>
    <row r="1392" spans="4:6" x14ac:dyDescent="0.3">
      <c r="D1392"/>
    </row>
    <row r="1393" spans="4:6" x14ac:dyDescent="0.3">
      <c r="D1393"/>
      <c r="F1393" s="2"/>
    </row>
    <row r="1394" spans="4:6" x14ac:dyDescent="0.3">
      <c r="D1394"/>
      <c r="F1394" s="2"/>
    </row>
    <row r="1395" spans="4:6" x14ac:dyDescent="0.3">
      <c r="D1395"/>
      <c r="F1395" s="2"/>
    </row>
    <row r="1396" spans="4:6" x14ac:dyDescent="0.3">
      <c r="D1396"/>
      <c r="F1396" s="2"/>
    </row>
    <row r="1397" spans="4:6" x14ac:dyDescent="0.3">
      <c r="D1397"/>
    </row>
    <row r="1398" spans="4:6" x14ac:dyDescent="0.3">
      <c r="D1398"/>
    </row>
    <row r="1399" spans="4:6" x14ac:dyDescent="0.3">
      <c r="D1399"/>
    </row>
    <row r="1400" spans="4:6" x14ac:dyDescent="0.3">
      <c r="D1400"/>
    </row>
    <row r="1401" spans="4:6" x14ac:dyDescent="0.3">
      <c r="D1401"/>
    </row>
    <row r="1402" spans="4:6" x14ac:dyDescent="0.3">
      <c r="D1402"/>
      <c r="F1402" s="2"/>
    </row>
    <row r="1403" spans="4:6" x14ac:dyDescent="0.3">
      <c r="D1403"/>
    </row>
    <row r="1404" spans="4:6" x14ac:dyDescent="0.3">
      <c r="D1404"/>
      <c r="F1404" s="2"/>
    </row>
    <row r="1405" spans="4:6" x14ac:dyDescent="0.3">
      <c r="D1405"/>
      <c r="F1405" s="2"/>
    </row>
    <row r="1406" spans="4:6" x14ac:dyDescent="0.3">
      <c r="D1406"/>
      <c r="F1406" s="2"/>
    </row>
    <row r="1407" spans="4:6" x14ac:dyDescent="0.3">
      <c r="D1407"/>
      <c r="F1407" s="2"/>
    </row>
    <row r="1408" spans="4:6" x14ac:dyDescent="0.3">
      <c r="D1408"/>
      <c r="F1408" s="2"/>
    </row>
    <row r="1409" spans="4:6" x14ac:dyDescent="0.3">
      <c r="D1409"/>
    </row>
    <row r="1410" spans="4:6" x14ac:dyDescent="0.3">
      <c r="D1410"/>
      <c r="F1410" s="2"/>
    </row>
    <row r="1411" spans="4:6" x14ac:dyDescent="0.3">
      <c r="D1411"/>
    </row>
    <row r="1412" spans="4:6" x14ac:dyDescent="0.3">
      <c r="D1412"/>
      <c r="F1412" s="2"/>
    </row>
    <row r="1413" spans="4:6" x14ac:dyDescent="0.3">
      <c r="D1413"/>
    </row>
    <row r="1414" spans="4:6" x14ac:dyDescent="0.3">
      <c r="D1414"/>
      <c r="F1414" s="2"/>
    </row>
    <row r="1415" spans="4:6" x14ac:dyDescent="0.3">
      <c r="D1415"/>
      <c r="F1415" s="2"/>
    </row>
    <row r="1416" spans="4:6" x14ac:dyDescent="0.3">
      <c r="D1416"/>
      <c r="F1416" s="2"/>
    </row>
    <row r="1417" spans="4:6" x14ac:dyDescent="0.3">
      <c r="D1417"/>
      <c r="F1417" s="2"/>
    </row>
    <row r="1418" spans="4:6" x14ac:dyDescent="0.3">
      <c r="D1418"/>
      <c r="F1418" s="2"/>
    </row>
    <row r="1419" spans="4:6" x14ac:dyDescent="0.3">
      <c r="D1419"/>
      <c r="F1419" s="2"/>
    </row>
    <row r="1420" spans="4:6" x14ac:dyDescent="0.3">
      <c r="D1420"/>
    </row>
    <row r="1421" spans="4:6" x14ac:dyDescent="0.3">
      <c r="D1421"/>
      <c r="F1421" s="2"/>
    </row>
    <row r="1422" spans="4:6" x14ac:dyDescent="0.3">
      <c r="D1422"/>
    </row>
    <row r="1423" spans="4:6" x14ac:dyDescent="0.3">
      <c r="D1423"/>
      <c r="F1423" s="2"/>
    </row>
    <row r="1424" spans="4:6" x14ac:dyDescent="0.3">
      <c r="D1424"/>
      <c r="F1424" s="2"/>
    </row>
    <row r="1425" spans="4:6" x14ac:dyDescent="0.3">
      <c r="D1425"/>
      <c r="F1425" s="2"/>
    </row>
    <row r="1426" spans="4:6" x14ac:dyDescent="0.3">
      <c r="D1426"/>
    </row>
    <row r="1427" spans="4:6" x14ac:dyDescent="0.3">
      <c r="D1427"/>
    </row>
    <row r="1428" spans="4:6" x14ac:dyDescent="0.3">
      <c r="D1428"/>
      <c r="F1428" s="2"/>
    </row>
    <row r="1429" spans="4:6" x14ac:dyDescent="0.3">
      <c r="D1429"/>
    </row>
    <row r="1430" spans="4:6" x14ac:dyDescent="0.3">
      <c r="D1430"/>
      <c r="F1430" s="2"/>
    </row>
    <row r="1431" spans="4:6" x14ac:dyDescent="0.3">
      <c r="D1431"/>
      <c r="F1431" s="2"/>
    </row>
    <row r="1432" spans="4:6" x14ac:dyDescent="0.3">
      <c r="D1432"/>
      <c r="F1432" s="2"/>
    </row>
    <row r="1433" spans="4:6" x14ac:dyDescent="0.3">
      <c r="D1433"/>
    </row>
    <row r="1434" spans="4:6" x14ac:dyDescent="0.3">
      <c r="D1434"/>
    </row>
    <row r="1435" spans="4:6" x14ac:dyDescent="0.3">
      <c r="D1435"/>
      <c r="F1435" s="2"/>
    </row>
    <row r="1436" spans="4:6" x14ac:dyDescent="0.3">
      <c r="D1436"/>
      <c r="F1436" s="2"/>
    </row>
    <row r="1437" spans="4:6" x14ac:dyDescent="0.3">
      <c r="D1437"/>
      <c r="F1437" s="2"/>
    </row>
    <row r="1438" spans="4:6" x14ac:dyDescent="0.3">
      <c r="D1438"/>
    </row>
    <row r="1439" spans="4:6" x14ac:dyDescent="0.3">
      <c r="D1439"/>
      <c r="F1439" s="2"/>
    </row>
    <row r="1440" spans="4:6" x14ac:dyDescent="0.3">
      <c r="D1440"/>
      <c r="F1440" s="2"/>
    </row>
    <row r="1441" spans="4:6" x14ac:dyDescent="0.3">
      <c r="D1441"/>
      <c r="F1441" s="2"/>
    </row>
    <row r="1442" spans="4:6" x14ac:dyDescent="0.3">
      <c r="D1442"/>
      <c r="F1442" s="2"/>
    </row>
    <row r="1443" spans="4:6" x14ac:dyDescent="0.3">
      <c r="D1443"/>
      <c r="F1443" s="2"/>
    </row>
    <row r="1444" spans="4:6" x14ac:dyDescent="0.3">
      <c r="D1444"/>
      <c r="F1444" s="2"/>
    </row>
    <row r="1445" spans="4:6" x14ac:dyDescent="0.3">
      <c r="D1445"/>
    </row>
    <row r="1446" spans="4:6" x14ac:dyDescent="0.3">
      <c r="D1446"/>
    </row>
    <row r="1447" spans="4:6" x14ac:dyDescent="0.3">
      <c r="D1447"/>
    </row>
    <row r="1448" spans="4:6" x14ac:dyDescent="0.3">
      <c r="D1448"/>
      <c r="F1448" s="2"/>
    </row>
    <row r="1449" spans="4:6" x14ac:dyDescent="0.3">
      <c r="D1449"/>
      <c r="F1449" s="2"/>
    </row>
    <row r="1450" spans="4:6" x14ac:dyDescent="0.3">
      <c r="D1450"/>
      <c r="F1450" s="2"/>
    </row>
    <row r="1451" spans="4:6" x14ac:dyDescent="0.3">
      <c r="D1451"/>
      <c r="F1451" s="2"/>
    </row>
    <row r="1452" spans="4:6" x14ac:dyDescent="0.3">
      <c r="D1452"/>
      <c r="F1452" s="2"/>
    </row>
    <row r="1453" spans="4:6" x14ac:dyDescent="0.3">
      <c r="D1453"/>
    </row>
    <row r="1454" spans="4:6" x14ac:dyDescent="0.3">
      <c r="D1454"/>
      <c r="F1454" s="2"/>
    </row>
    <row r="1455" spans="4:6" x14ac:dyDescent="0.3">
      <c r="D1455"/>
    </row>
    <row r="1456" spans="4:6" x14ac:dyDescent="0.3">
      <c r="D1456"/>
      <c r="F1456" s="2"/>
    </row>
    <row r="1457" spans="4:6" x14ac:dyDescent="0.3">
      <c r="D1457"/>
    </row>
    <row r="1458" spans="4:6" x14ac:dyDescent="0.3">
      <c r="D1458"/>
    </row>
    <row r="1459" spans="4:6" x14ac:dyDescent="0.3">
      <c r="D1459"/>
    </row>
    <row r="1460" spans="4:6" x14ac:dyDescent="0.3">
      <c r="D1460"/>
      <c r="F1460" s="2"/>
    </row>
    <row r="1461" spans="4:6" x14ac:dyDescent="0.3">
      <c r="D1461"/>
      <c r="F1461" s="2"/>
    </row>
    <row r="1462" spans="4:6" x14ac:dyDescent="0.3">
      <c r="D1462"/>
    </row>
    <row r="1463" spans="4:6" x14ac:dyDescent="0.3">
      <c r="D1463"/>
    </row>
    <row r="1464" spans="4:6" x14ac:dyDescent="0.3">
      <c r="D1464"/>
      <c r="F1464" s="2"/>
    </row>
    <row r="1465" spans="4:6" x14ac:dyDescent="0.3">
      <c r="D1465"/>
    </row>
    <row r="1466" spans="4:6" x14ac:dyDescent="0.3">
      <c r="D1466"/>
    </row>
    <row r="1467" spans="4:6" x14ac:dyDescent="0.3">
      <c r="D1467"/>
      <c r="F1467" s="2"/>
    </row>
    <row r="1468" spans="4:6" x14ac:dyDescent="0.3">
      <c r="D1468"/>
    </row>
    <row r="1469" spans="4:6" x14ac:dyDescent="0.3">
      <c r="D1469"/>
      <c r="F1469" s="2"/>
    </row>
    <row r="1470" spans="4:6" x14ac:dyDescent="0.3">
      <c r="D1470"/>
    </row>
    <row r="1471" spans="4:6" x14ac:dyDescent="0.3">
      <c r="D1471"/>
      <c r="F1471" s="2"/>
    </row>
    <row r="1472" spans="4:6" x14ac:dyDescent="0.3">
      <c r="D1472"/>
      <c r="F1472" s="2"/>
    </row>
    <row r="1473" spans="4:6" x14ac:dyDescent="0.3">
      <c r="D1473"/>
      <c r="F1473" s="2"/>
    </row>
    <row r="1474" spans="4:6" x14ac:dyDescent="0.3">
      <c r="D1474"/>
    </row>
    <row r="1475" spans="4:6" x14ac:dyDescent="0.3">
      <c r="D1475"/>
      <c r="F1475" s="2"/>
    </row>
    <row r="1476" spans="4:6" x14ac:dyDescent="0.3">
      <c r="D1476"/>
      <c r="F1476" s="2"/>
    </row>
    <row r="1477" spans="4:6" x14ac:dyDescent="0.3">
      <c r="D1477"/>
      <c r="F1477" s="2"/>
    </row>
    <row r="1478" spans="4:6" x14ac:dyDescent="0.3">
      <c r="D1478"/>
    </row>
    <row r="1479" spans="4:6" x14ac:dyDescent="0.3">
      <c r="D1479"/>
    </row>
    <row r="1480" spans="4:6" x14ac:dyDescent="0.3">
      <c r="D1480"/>
      <c r="F1480" s="2"/>
    </row>
    <row r="1481" spans="4:6" x14ac:dyDescent="0.3">
      <c r="D1481"/>
    </row>
    <row r="1482" spans="4:6" x14ac:dyDescent="0.3">
      <c r="D1482"/>
    </row>
    <row r="1483" spans="4:6" x14ac:dyDescent="0.3">
      <c r="D1483"/>
      <c r="F1483" s="2"/>
    </row>
    <row r="1484" spans="4:6" x14ac:dyDescent="0.3">
      <c r="D1484"/>
      <c r="F1484" s="2"/>
    </row>
    <row r="1485" spans="4:6" x14ac:dyDescent="0.3">
      <c r="D1485"/>
      <c r="F1485" s="2"/>
    </row>
    <row r="1486" spans="4:6" x14ac:dyDescent="0.3">
      <c r="D1486"/>
      <c r="F1486" s="2"/>
    </row>
    <row r="1487" spans="4:6" x14ac:dyDescent="0.3">
      <c r="D1487"/>
    </row>
    <row r="1488" spans="4:6" x14ac:dyDescent="0.3">
      <c r="D1488"/>
      <c r="F1488" s="2"/>
    </row>
    <row r="1489" spans="4:6" x14ac:dyDescent="0.3">
      <c r="D1489"/>
      <c r="F1489" s="2"/>
    </row>
    <row r="1490" spans="4:6" x14ac:dyDescent="0.3">
      <c r="D1490"/>
    </row>
    <row r="1491" spans="4:6" x14ac:dyDescent="0.3">
      <c r="D1491"/>
      <c r="F1491" s="2"/>
    </row>
    <row r="1492" spans="4:6" x14ac:dyDescent="0.3">
      <c r="D1492"/>
      <c r="F1492" s="2"/>
    </row>
    <row r="1493" spans="4:6" x14ac:dyDescent="0.3">
      <c r="D1493"/>
      <c r="F1493" s="2"/>
    </row>
    <row r="1494" spans="4:6" x14ac:dyDescent="0.3">
      <c r="D1494"/>
      <c r="F1494" s="2"/>
    </row>
    <row r="1495" spans="4:6" x14ac:dyDescent="0.3">
      <c r="D1495"/>
      <c r="F1495" s="2"/>
    </row>
    <row r="1496" spans="4:6" x14ac:dyDescent="0.3">
      <c r="D1496"/>
      <c r="F1496" s="2"/>
    </row>
    <row r="1497" spans="4:6" x14ac:dyDescent="0.3">
      <c r="D1497"/>
      <c r="F1497" s="2"/>
    </row>
    <row r="1498" spans="4:6" x14ac:dyDescent="0.3">
      <c r="D1498"/>
    </row>
    <row r="1499" spans="4:6" x14ac:dyDescent="0.3">
      <c r="D1499"/>
      <c r="F1499" s="2"/>
    </row>
    <row r="1500" spans="4:6" x14ac:dyDescent="0.3">
      <c r="D1500"/>
    </row>
    <row r="1501" spans="4:6" x14ac:dyDescent="0.3">
      <c r="D1501"/>
    </row>
    <row r="1502" spans="4:6" x14ac:dyDescent="0.3">
      <c r="D1502"/>
    </row>
    <row r="1503" spans="4:6" x14ac:dyDescent="0.3">
      <c r="D1503"/>
      <c r="F1503" s="2"/>
    </row>
    <row r="1504" spans="4:6" x14ac:dyDescent="0.3">
      <c r="D1504"/>
    </row>
    <row r="1505" spans="4:6" x14ac:dyDescent="0.3">
      <c r="D1505"/>
      <c r="F1505" s="2"/>
    </row>
    <row r="1506" spans="4:6" x14ac:dyDescent="0.3">
      <c r="D1506"/>
    </row>
    <row r="1507" spans="4:6" x14ac:dyDescent="0.3">
      <c r="D1507"/>
      <c r="F1507" s="2"/>
    </row>
    <row r="1508" spans="4:6" x14ac:dyDescent="0.3">
      <c r="D1508"/>
      <c r="F1508" s="2"/>
    </row>
    <row r="1509" spans="4:6" x14ac:dyDescent="0.3">
      <c r="D1509"/>
      <c r="F1509" s="2"/>
    </row>
    <row r="1510" spans="4:6" x14ac:dyDescent="0.3">
      <c r="D1510"/>
    </row>
    <row r="1511" spans="4:6" x14ac:dyDescent="0.3">
      <c r="D1511"/>
      <c r="F1511" s="2"/>
    </row>
    <row r="1512" spans="4:6" x14ac:dyDescent="0.3">
      <c r="D1512"/>
      <c r="F1512" s="2"/>
    </row>
    <row r="1513" spans="4:6" x14ac:dyDescent="0.3">
      <c r="D1513"/>
      <c r="F1513" s="2"/>
    </row>
    <row r="1514" spans="4:6" x14ac:dyDescent="0.3">
      <c r="D1514"/>
      <c r="F1514" s="2"/>
    </row>
    <row r="1515" spans="4:6" x14ac:dyDescent="0.3">
      <c r="D1515"/>
      <c r="F1515" s="2"/>
    </row>
    <row r="1516" spans="4:6" x14ac:dyDescent="0.3">
      <c r="D1516"/>
      <c r="F1516" s="2"/>
    </row>
    <row r="1517" spans="4:6" x14ac:dyDescent="0.3">
      <c r="D1517"/>
      <c r="F1517" s="2"/>
    </row>
    <row r="1518" spans="4:6" x14ac:dyDescent="0.3">
      <c r="D1518"/>
      <c r="F1518" s="2"/>
    </row>
    <row r="1519" spans="4:6" x14ac:dyDescent="0.3">
      <c r="D1519"/>
      <c r="F1519" s="2"/>
    </row>
    <row r="1520" spans="4:6" x14ac:dyDescent="0.3">
      <c r="D1520"/>
    </row>
    <row r="1521" spans="4:6" x14ac:dyDescent="0.3">
      <c r="D1521"/>
    </row>
    <row r="1522" spans="4:6" x14ac:dyDescent="0.3">
      <c r="D1522"/>
    </row>
    <row r="1523" spans="4:6" x14ac:dyDescent="0.3">
      <c r="D1523"/>
      <c r="F1523" s="2"/>
    </row>
    <row r="1524" spans="4:6" x14ac:dyDescent="0.3">
      <c r="D1524"/>
      <c r="F1524" s="2"/>
    </row>
    <row r="1525" spans="4:6" x14ac:dyDescent="0.3">
      <c r="D1525"/>
      <c r="F1525" s="2"/>
    </row>
    <row r="1526" spans="4:6" x14ac:dyDescent="0.3">
      <c r="D1526"/>
      <c r="F1526" s="2"/>
    </row>
    <row r="1527" spans="4:6" x14ac:dyDescent="0.3">
      <c r="D1527"/>
      <c r="F1527" s="2"/>
    </row>
    <row r="1528" spans="4:6" x14ac:dyDescent="0.3">
      <c r="D1528"/>
    </row>
    <row r="1529" spans="4:6" x14ac:dyDescent="0.3">
      <c r="D1529"/>
    </row>
    <row r="1530" spans="4:6" x14ac:dyDescent="0.3">
      <c r="D1530"/>
    </row>
    <row r="1531" spans="4:6" x14ac:dyDescent="0.3">
      <c r="D1531"/>
    </row>
    <row r="1532" spans="4:6" x14ac:dyDescent="0.3">
      <c r="D1532"/>
      <c r="F1532" s="2"/>
    </row>
    <row r="1533" spans="4:6" x14ac:dyDescent="0.3">
      <c r="D1533"/>
    </row>
    <row r="1534" spans="4:6" x14ac:dyDescent="0.3">
      <c r="D1534"/>
      <c r="F1534" s="2"/>
    </row>
    <row r="1535" spans="4:6" x14ac:dyDescent="0.3">
      <c r="D1535"/>
      <c r="F1535" s="2"/>
    </row>
    <row r="1536" spans="4:6" x14ac:dyDescent="0.3">
      <c r="D1536"/>
    </row>
    <row r="1537" spans="4:6" x14ac:dyDescent="0.3">
      <c r="D1537"/>
      <c r="F1537" s="2"/>
    </row>
    <row r="1538" spans="4:6" x14ac:dyDescent="0.3">
      <c r="D1538"/>
    </row>
    <row r="1539" spans="4:6" x14ac:dyDescent="0.3">
      <c r="D1539"/>
    </row>
    <row r="1540" spans="4:6" x14ac:dyDescent="0.3">
      <c r="D1540"/>
      <c r="F1540" s="2"/>
    </row>
    <row r="1541" spans="4:6" x14ac:dyDescent="0.3">
      <c r="D1541"/>
      <c r="F1541" s="2"/>
    </row>
    <row r="1542" spans="4:6" x14ac:dyDescent="0.3">
      <c r="D1542"/>
    </row>
    <row r="1543" spans="4:6" x14ac:dyDescent="0.3">
      <c r="D1543"/>
      <c r="F1543" s="2"/>
    </row>
    <row r="1544" spans="4:6" x14ac:dyDescent="0.3">
      <c r="D1544"/>
      <c r="F1544" s="2"/>
    </row>
    <row r="1545" spans="4:6" x14ac:dyDescent="0.3">
      <c r="D1545"/>
    </row>
    <row r="1546" spans="4:6" x14ac:dyDescent="0.3">
      <c r="D1546"/>
      <c r="F1546" s="2"/>
    </row>
    <row r="1547" spans="4:6" x14ac:dyDescent="0.3">
      <c r="D1547"/>
    </row>
    <row r="1548" spans="4:6" x14ac:dyDescent="0.3">
      <c r="D1548"/>
      <c r="F1548" s="2"/>
    </row>
    <row r="1549" spans="4:6" x14ac:dyDescent="0.3">
      <c r="D1549"/>
      <c r="F1549" s="2"/>
    </row>
    <row r="1550" spans="4:6" x14ac:dyDescent="0.3">
      <c r="D1550"/>
      <c r="F1550" s="2"/>
    </row>
    <row r="1551" spans="4:6" x14ac:dyDescent="0.3">
      <c r="D1551"/>
      <c r="F1551" s="2"/>
    </row>
    <row r="1552" spans="4:6" x14ac:dyDescent="0.3">
      <c r="D1552"/>
    </row>
    <row r="1553" spans="4:6" x14ac:dyDescent="0.3">
      <c r="D1553"/>
    </row>
    <row r="1554" spans="4:6" x14ac:dyDescent="0.3">
      <c r="D1554"/>
      <c r="F1554" s="2"/>
    </row>
    <row r="1555" spans="4:6" x14ac:dyDescent="0.3">
      <c r="D1555"/>
      <c r="F1555" s="2"/>
    </row>
    <row r="1556" spans="4:6" x14ac:dyDescent="0.3">
      <c r="D1556"/>
      <c r="F1556" s="2"/>
    </row>
    <row r="1557" spans="4:6" x14ac:dyDescent="0.3">
      <c r="D1557"/>
      <c r="F1557" s="2"/>
    </row>
    <row r="1558" spans="4:6" x14ac:dyDescent="0.3">
      <c r="D1558"/>
      <c r="F1558" s="2"/>
    </row>
    <row r="1559" spans="4:6" x14ac:dyDescent="0.3">
      <c r="D1559"/>
      <c r="F1559" s="2"/>
    </row>
    <row r="1560" spans="4:6" x14ac:dyDescent="0.3">
      <c r="D1560"/>
    </row>
    <row r="1561" spans="4:6" x14ac:dyDescent="0.3">
      <c r="D1561"/>
      <c r="F1561" s="2"/>
    </row>
    <row r="1562" spans="4:6" x14ac:dyDescent="0.3">
      <c r="D1562"/>
    </row>
    <row r="1563" spans="4:6" x14ac:dyDescent="0.3">
      <c r="D1563"/>
      <c r="F1563" s="2"/>
    </row>
    <row r="1564" spans="4:6" x14ac:dyDescent="0.3">
      <c r="D1564"/>
    </row>
    <row r="1565" spans="4:6" x14ac:dyDescent="0.3">
      <c r="D1565"/>
    </row>
    <row r="1566" spans="4:6" x14ac:dyDescent="0.3">
      <c r="D1566"/>
    </row>
    <row r="1567" spans="4:6" x14ac:dyDescent="0.3">
      <c r="D1567"/>
    </row>
    <row r="1568" spans="4:6" x14ac:dyDescent="0.3">
      <c r="D1568"/>
    </row>
    <row r="1569" spans="4:6" x14ac:dyDescent="0.3">
      <c r="D1569"/>
      <c r="F1569" s="2"/>
    </row>
    <row r="1570" spans="4:6" x14ac:dyDescent="0.3">
      <c r="D1570"/>
    </row>
    <row r="1571" spans="4:6" x14ac:dyDescent="0.3">
      <c r="D1571"/>
      <c r="F1571" s="2"/>
    </row>
    <row r="1572" spans="4:6" x14ac:dyDescent="0.3">
      <c r="D1572"/>
    </row>
    <row r="1573" spans="4:6" x14ac:dyDescent="0.3">
      <c r="D1573"/>
      <c r="F1573" s="2"/>
    </row>
    <row r="1574" spans="4:6" x14ac:dyDescent="0.3">
      <c r="D1574"/>
      <c r="F1574" s="2"/>
    </row>
    <row r="1575" spans="4:6" x14ac:dyDescent="0.3">
      <c r="D1575"/>
      <c r="F1575" s="2"/>
    </row>
    <row r="1576" spans="4:6" x14ac:dyDescent="0.3">
      <c r="D1576"/>
      <c r="F1576" s="2"/>
    </row>
    <row r="1577" spans="4:6" x14ac:dyDescent="0.3">
      <c r="D1577"/>
      <c r="F1577" s="2"/>
    </row>
    <row r="1578" spans="4:6" x14ac:dyDescent="0.3">
      <c r="D1578"/>
      <c r="F1578" s="2"/>
    </row>
    <row r="1579" spans="4:6" x14ac:dyDescent="0.3">
      <c r="D1579"/>
      <c r="F1579" s="2"/>
    </row>
    <row r="1580" spans="4:6" x14ac:dyDescent="0.3">
      <c r="D1580"/>
      <c r="F1580" s="2"/>
    </row>
    <row r="1581" spans="4:6" x14ac:dyDescent="0.3">
      <c r="D1581"/>
      <c r="F1581" s="2"/>
    </row>
    <row r="1582" spans="4:6" x14ac:dyDescent="0.3">
      <c r="D1582"/>
      <c r="F1582" s="2"/>
    </row>
    <row r="1583" spans="4:6" x14ac:dyDescent="0.3">
      <c r="D1583"/>
      <c r="F1583" s="2"/>
    </row>
    <row r="1584" spans="4:6" x14ac:dyDescent="0.3">
      <c r="D1584"/>
    </row>
    <row r="1585" spans="4:6" x14ac:dyDescent="0.3">
      <c r="D1585"/>
    </row>
    <row r="1586" spans="4:6" x14ac:dyDescent="0.3">
      <c r="D1586"/>
      <c r="F1586" s="2"/>
    </row>
    <row r="1587" spans="4:6" x14ac:dyDescent="0.3">
      <c r="D1587"/>
    </row>
    <row r="1588" spans="4:6" x14ac:dyDescent="0.3">
      <c r="D1588"/>
      <c r="F1588" s="2"/>
    </row>
    <row r="1589" spans="4:6" x14ac:dyDescent="0.3">
      <c r="D1589"/>
    </row>
    <row r="1590" spans="4:6" x14ac:dyDescent="0.3">
      <c r="D1590"/>
    </row>
    <row r="1591" spans="4:6" x14ac:dyDescent="0.3">
      <c r="D1591"/>
      <c r="F1591" s="2"/>
    </row>
    <row r="1592" spans="4:6" x14ac:dyDescent="0.3">
      <c r="D1592"/>
    </row>
    <row r="1593" spans="4:6" x14ac:dyDescent="0.3">
      <c r="D1593"/>
      <c r="F1593" s="2"/>
    </row>
    <row r="1594" spans="4:6" x14ac:dyDescent="0.3">
      <c r="D1594"/>
    </row>
    <row r="1595" spans="4:6" x14ac:dyDescent="0.3">
      <c r="D1595"/>
    </row>
    <row r="1596" spans="4:6" x14ac:dyDescent="0.3">
      <c r="D1596"/>
    </row>
    <row r="1597" spans="4:6" x14ac:dyDescent="0.3">
      <c r="D1597"/>
    </row>
    <row r="1598" spans="4:6" x14ac:dyDescent="0.3">
      <c r="D1598"/>
    </row>
    <row r="1599" spans="4:6" x14ac:dyDescent="0.3">
      <c r="D1599"/>
    </row>
    <row r="1600" spans="4:6" x14ac:dyDescent="0.3">
      <c r="D1600"/>
    </row>
    <row r="1601" spans="4:6" x14ac:dyDescent="0.3">
      <c r="D1601"/>
      <c r="F1601" s="2"/>
    </row>
    <row r="1602" spans="4:6" x14ac:dyDescent="0.3">
      <c r="D1602"/>
      <c r="F1602" s="2"/>
    </row>
    <row r="1603" spans="4:6" x14ac:dyDescent="0.3">
      <c r="D1603"/>
    </row>
    <row r="1604" spans="4:6" x14ac:dyDescent="0.3">
      <c r="D1604"/>
    </row>
    <row r="1605" spans="4:6" x14ac:dyDescent="0.3">
      <c r="D1605"/>
    </row>
    <row r="1606" spans="4:6" x14ac:dyDescent="0.3">
      <c r="D1606"/>
      <c r="F1606" s="2"/>
    </row>
    <row r="1607" spans="4:6" x14ac:dyDescent="0.3">
      <c r="D1607"/>
      <c r="F1607" s="2"/>
    </row>
    <row r="1608" spans="4:6" x14ac:dyDescent="0.3">
      <c r="D1608"/>
      <c r="F1608" s="2"/>
    </row>
    <row r="1609" spans="4:6" x14ac:dyDescent="0.3">
      <c r="D1609"/>
      <c r="F1609" s="2"/>
    </row>
    <row r="1610" spans="4:6" x14ac:dyDescent="0.3">
      <c r="D1610"/>
    </row>
    <row r="1611" spans="4:6" x14ac:dyDescent="0.3">
      <c r="D1611"/>
      <c r="F1611" s="2"/>
    </row>
    <row r="1612" spans="4:6" x14ac:dyDescent="0.3">
      <c r="D1612"/>
      <c r="F1612" s="2"/>
    </row>
    <row r="1613" spans="4:6" x14ac:dyDescent="0.3">
      <c r="D1613"/>
    </row>
    <row r="1614" spans="4:6" x14ac:dyDescent="0.3">
      <c r="D1614"/>
    </row>
    <row r="1615" spans="4:6" x14ac:dyDescent="0.3">
      <c r="D1615"/>
      <c r="F1615" s="2"/>
    </row>
    <row r="1616" spans="4:6" x14ac:dyDescent="0.3">
      <c r="D1616"/>
    </row>
    <row r="1617" spans="4:6" x14ac:dyDescent="0.3">
      <c r="D1617"/>
      <c r="F1617" s="2"/>
    </row>
    <row r="1618" spans="4:6" x14ac:dyDescent="0.3">
      <c r="D1618"/>
      <c r="F1618" s="2"/>
    </row>
    <row r="1619" spans="4:6" x14ac:dyDescent="0.3">
      <c r="D1619"/>
      <c r="F1619" s="2"/>
    </row>
    <row r="1620" spans="4:6" x14ac:dyDescent="0.3">
      <c r="D1620"/>
    </row>
    <row r="1621" spans="4:6" x14ac:dyDescent="0.3">
      <c r="D1621"/>
    </row>
    <row r="1622" spans="4:6" x14ac:dyDescent="0.3">
      <c r="D1622"/>
    </row>
    <row r="1623" spans="4:6" x14ac:dyDescent="0.3">
      <c r="D1623"/>
    </row>
    <row r="1624" spans="4:6" x14ac:dyDescent="0.3">
      <c r="D1624"/>
    </row>
    <row r="1625" spans="4:6" x14ac:dyDescent="0.3">
      <c r="D1625"/>
      <c r="F1625" s="2"/>
    </row>
    <row r="1626" spans="4:6" x14ac:dyDescent="0.3">
      <c r="D1626"/>
    </row>
    <row r="1627" spans="4:6" x14ac:dyDescent="0.3">
      <c r="D1627"/>
    </row>
    <row r="1628" spans="4:6" x14ac:dyDescent="0.3">
      <c r="D1628"/>
    </row>
    <row r="1629" spans="4:6" x14ac:dyDescent="0.3">
      <c r="D1629"/>
      <c r="F1629" s="2"/>
    </row>
    <row r="1630" spans="4:6" x14ac:dyDescent="0.3">
      <c r="D1630"/>
      <c r="F1630" s="2"/>
    </row>
    <row r="1631" spans="4:6" x14ac:dyDescent="0.3">
      <c r="D1631"/>
    </row>
    <row r="1632" spans="4:6" x14ac:dyDescent="0.3">
      <c r="D1632"/>
      <c r="F1632" s="2"/>
    </row>
    <row r="1633" spans="4:6" x14ac:dyDescent="0.3">
      <c r="D1633"/>
      <c r="F1633" s="2"/>
    </row>
    <row r="1634" spans="4:6" x14ac:dyDescent="0.3">
      <c r="D1634"/>
      <c r="F1634" s="2"/>
    </row>
    <row r="1635" spans="4:6" x14ac:dyDescent="0.3">
      <c r="D1635"/>
      <c r="F1635" s="2"/>
    </row>
    <row r="1636" spans="4:6" x14ac:dyDescent="0.3">
      <c r="D1636"/>
      <c r="F1636" s="2"/>
    </row>
    <row r="1637" spans="4:6" x14ac:dyDescent="0.3">
      <c r="D1637"/>
    </row>
    <row r="1638" spans="4:6" x14ac:dyDescent="0.3">
      <c r="D1638"/>
    </row>
    <row r="1639" spans="4:6" x14ac:dyDescent="0.3">
      <c r="D1639"/>
      <c r="F1639" s="2"/>
    </row>
    <row r="1640" spans="4:6" x14ac:dyDescent="0.3">
      <c r="D1640"/>
    </row>
    <row r="1641" spans="4:6" x14ac:dyDescent="0.3">
      <c r="D1641"/>
      <c r="F1641" s="2"/>
    </row>
    <row r="1642" spans="4:6" x14ac:dyDescent="0.3">
      <c r="D1642"/>
      <c r="F1642" s="2"/>
    </row>
    <row r="1643" spans="4:6" x14ac:dyDescent="0.3">
      <c r="D1643"/>
      <c r="F1643" s="2"/>
    </row>
    <row r="1644" spans="4:6" x14ac:dyDescent="0.3">
      <c r="D1644"/>
      <c r="F1644" s="2"/>
    </row>
    <row r="1645" spans="4:6" x14ac:dyDescent="0.3">
      <c r="D1645"/>
      <c r="F1645" s="2"/>
    </row>
    <row r="1646" spans="4:6" x14ac:dyDescent="0.3">
      <c r="D1646"/>
      <c r="F1646" s="2"/>
    </row>
    <row r="1647" spans="4:6" x14ac:dyDescent="0.3">
      <c r="D1647"/>
    </row>
    <row r="1648" spans="4:6" x14ac:dyDescent="0.3">
      <c r="D1648"/>
      <c r="F1648" s="2"/>
    </row>
    <row r="1649" spans="4:6" x14ac:dyDescent="0.3">
      <c r="D1649"/>
      <c r="F1649" s="2"/>
    </row>
    <row r="1650" spans="4:6" x14ac:dyDescent="0.3">
      <c r="D1650"/>
      <c r="F1650" s="2"/>
    </row>
    <row r="1651" spans="4:6" x14ac:dyDescent="0.3">
      <c r="D1651"/>
      <c r="F1651" s="2"/>
    </row>
    <row r="1652" spans="4:6" x14ac:dyDescent="0.3">
      <c r="D1652"/>
      <c r="F1652" s="2"/>
    </row>
    <row r="1653" spans="4:6" x14ac:dyDescent="0.3">
      <c r="D1653"/>
    </row>
    <row r="1654" spans="4:6" x14ac:dyDescent="0.3">
      <c r="D1654"/>
    </row>
    <row r="1655" spans="4:6" x14ac:dyDescent="0.3">
      <c r="D1655"/>
      <c r="F1655" s="2"/>
    </row>
    <row r="1656" spans="4:6" x14ac:dyDescent="0.3">
      <c r="D1656"/>
      <c r="F1656" s="2"/>
    </row>
    <row r="1657" spans="4:6" x14ac:dyDescent="0.3">
      <c r="D1657"/>
    </row>
    <row r="1658" spans="4:6" x14ac:dyDescent="0.3">
      <c r="D1658"/>
      <c r="F1658" s="2"/>
    </row>
    <row r="1659" spans="4:6" x14ac:dyDescent="0.3">
      <c r="D1659"/>
      <c r="F1659" s="2"/>
    </row>
    <row r="1660" spans="4:6" x14ac:dyDescent="0.3">
      <c r="D1660"/>
      <c r="F1660" s="2"/>
    </row>
    <row r="1661" spans="4:6" x14ac:dyDescent="0.3">
      <c r="D1661"/>
    </row>
    <row r="1662" spans="4:6" x14ac:dyDescent="0.3">
      <c r="D1662"/>
      <c r="F1662" s="2"/>
    </row>
    <row r="1663" spans="4:6" x14ac:dyDescent="0.3">
      <c r="D1663"/>
    </row>
    <row r="1664" spans="4:6" x14ac:dyDescent="0.3">
      <c r="D1664"/>
      <c r="F1664" s="2"/>
    </row>
    <row r="1665" spans="4:6" x14ac:dyDescent="0.3">
      <c r="D1665"/>
      <c r="F1665" s="2"/>
    </row>
    <row r="1666" spans="4:6" x14ac:dyDescent="0.3">
      <c r="D1666"/>
    </row>
    <row r="1667" spans="4:6" x14ac:dyDescent="0.3">
      <c r="D1667"/>
      <c r="F1667" s="2"/>
    </row>
    <row r="1668" spans="4:6" x14ac:dyDescent="0.3">
      <c r="D1668"/>
    </row>
    <row r="1669" spans="4:6" x14ac:dyDescent="0.3">
      <c r="D1669"/>
      <c r="F1669" s="2"/>
    </row>
    <row r="1670" spans="4:6" x14ac:dyDescent="0.3">
      <c r="D1670"/>
    </row>
    <row r="1671" spans="4:6" x14ac:dyDescent="0.3">
      <c r="D1671"/>
      <c r="F1671" s="2"/>
    </row>
    <row r="1672" spans="4:6" x14ac:dyDescent="0.3">
      <c r="D1672"/>
    </row>
    <row r="1673" spans="4:6" x14ac:dyDescent="0.3">
      <c r="D1673"/>
      <c r="F1673" s="2"/>
    </row>
    <row r="1674" spans="4:6" x14ac:dyDescent="0.3">
      <c r="D1674"/>
      <c r="F1674" s="2"/>
    </row>
    <row r="1675" spans="4:6" x14ac:dyDescent="0.3">
      <c r="D1675"/>
      <c r="F1675" s="2"/>
    </row>
    <row r="1676" spans="4:6" x14ac:dyDescent="0.3">
      <c r="D1676"/>
      <c r="F1676" s="2"/>
    </row>
    <row r="1677" spans="4:6" x14ac:dyDescent="0.3">
      <c r="D1677"/>
      <c r="F1677" s="2"/>
    </row>
    <row r="1678" spans="4:6" x14ac:dyDescent="0.3">
      <c r="D1678"/>
      <c r="F1678" s="2"/>
    </row>
    <row r="1679" spans="4:6" x14ac:dyDescent="0.3">
      <c r="D1679"/>
      <c r="F1679" s="2"/>
    </row>
    <row r="1680" spans="4:6" x14ac:dyDescent="0.3">
      <c r="D1680"/>
      <c r="F1680" s="2"/>
    </row>
    <row r="1681" spans="4:6" x14ac:dyDescent="0.3">
      <c r="D1681"/>
      <c r="F1681" s="2"/>
    </row>
    <row r="1682" spans="4:6" x14ac:dyDescent="0.3">
      <c r="D1682"/>
    </row>
    <row r="1683" spans="4:6" x14ac:dyDescent="0.3">
      <c r="D1683"/>
      <c r="F1683" s="2"/>
    </row>
    <row r="1684" spans="4:6" x14ac:dyDescent="0.3">
      <c r="D1684"/>
      <c r="F1684" s="2"/>
    </row>
    <row r="1685" spans="4:6" x14ac:dyDescent="0.3">
      <c r="D1685"/>
    </row>
    <row r="1686" spans="4:6" x14ac:dyDescent="0.3">
      <c r="D1686"/>
      <c r="F1686" s="2"/>
    </row>
    <row r="1687" spans="4:6" x14ac:dyDescent="0.3">
      <c r="D1687"/>
      <c r="F1687" s="2"/>
    </row>
    <row r="1688" spans="4:6" x14ac:dyDescent="0.3">
      <c r="D1688"/>
      <c r="F1688" s="2"/>
    </row>
    <row r="1689" spans="4:6" x14ac:dyDescent="0.3">
      <c r="D1689"/>
      <c r="F1689" s="2"/>
    </row>
    <row r="1690" spans="4:6" x14ac:dyDescent="0.3">
      <c r="D1690"/>
      <c r="F1690" s="2"/>
    </row>
    <row r="1691" spans="4:6" x14ac:dyDescent="0.3">
      <c r="D1691"/>
      <c r="F1691" s="2"/>
    </row>
    <row r="1692" spans="4:6" x14ac:dyDescent="0.3">
      <c r="D1692"/>
      <c r="F1692" s="2"/>
    </row>
    <row r="1693" spans="4:6" x14ac:dyDescent="0.3">
      <c r="D1693"/>
      <c r="F1693" s="2"/>
    </row>
    <row r="1694" spans="4:6" x14ac:dyDescent="0.3">
      <c r="D1694"/>
      <c r="F1694" s="2"/>
    </row>
    <row r="1695" spans="4:6" x14ac:dyDescent="0.3">
      <c r="D1695"/>
      <c r="F1695" s="2"/>
    </row>
    <row r="1696" spans="4:6" x14ac:dyDescent="0.3">
      <c r="D1696"/>
    </row>
    <row r="1697" spans="4:6" x14ac:dyDescent="0.3">
      <c r="D1697"/>
      <c r="F1697" s="2"/>
    </row>
    <row r="1698" spans="4:6" x14ac:dyDescent="0.3">
      <c r="D1698"/>
      <c r="F1698" s="2"/>
    </row>
    <row r="1699" spans="4:6" x14ac:dyDescent="0.3">
      <c r="D1699"/>
      <c r="F1699" s="2"/>
    </row>
    <row r="1700" spans="4:6" x14ac:dyDescent="0.3">
      <c r="D1700"/>
      <c r="F1700" s="2"/>
    </row>
    <row r="1701" spans="4:6" x14ac:dyDescent="0.3">
      <c r="D1701"/>
    </row>
    <row r="1702" spans="4:6" x14ac:dyDescent="0.3">
      <c r="D1702"/>
    </row>
    <row r="1703" spans="4:6" x14ac:dyDescent="0.3">
      <c r="D1703"/>
    </row>
    <row r="1704" spans="4:6" x14ac:dyDescent="0.3">
      <c r="D1704"/>
    </row>
    <row r="1705" spans="4:6" x14ac:dyDescent="0.3">
      <c r="D1705"/>
      <c r="F1705" s="2"/>
    </row>
    <row r="1706" spans="4:6" x14ac:dyDescent="0.3">
      <c r="D1706"/>
      <c r="F1706" s="2"/>
    </row>
    <row r="1707" spans="4:6" x14ac:dyDescent="0.3">
      <c r="D1707"/>
      <c r="F1707" s="2"/>
    </row>
    <row r="1708" spans="4:6" x14ac:dyDescent="0.3">
      <c r="D1708"/>
    </row>
    <row r="1709" spans="4:6" x14ac:dyDescent="0.3">
      <c r="D1709"/>
    </row>
    <row r="1710" spans="4:6" x14ac:dyDescent="0.3">
      <c r="D1710"/>
    </row>
    <row r="1711" spans="4:6" x14ac:dyDescent="0.3">
      <c r="D1711"/>
    </row>
    <row r="1712" spans="4:6" x14ac:dyDescent="0.3">
      <c r="D1712"/>
      <c r="F1712" s="2"/>
    </row>
    <row r="1713" spans="4:6" x14ac:dyDescent="0.3">
      <c r="D1713"/>
      <c r="F1713" s="2"/>
    </row>
    <row r="1714" spans="4:6" x14ac:dyDescent="0.3">
      <c r="D1714"/>
    </row>
    <row r="1715" spans="4:6" x14ac:dyDescent="0.3">
      <c r="D1715"/>
      <c r="F1715" s="2"/>
    </row>
    <row r="1716" spans="4:6" x14ac:dyDescent="0.3">
      <c r="D1716"/>
      <c r="F1716" s="2"/>
    </row>
    <row r="1717" spans="4:6" x14ac:dyDescent="0.3">
      <c r="D1717"/>
    </row>
    <row r="1718" spans="4:6" x14ac:dyDescent="0.3">
      <c r="D1718"/>
      <c r="F1718" s="2"/>
    </row>
    <row r="1719" spans="4:6" x14ac:dyDescent="0.3">
      <c r="D1719"/>
    </row>
    <row r="1720" spans="4:6" x14ac:dyDescent="0.3">
      <c r="D1720"/>
      <c r="F1720" s="2"/>
    </row>
    <row r="1721" spans="4:6" x14ac:dyDescent="0.3">
      <c r="D1721"/>
      <c r="F1721" s="2"/>
    </row>
    <row r="1722" spans="4:6" x14ac:dyDescent="0.3">
      <c r="D1722"/>
      <c r="F1722" s="2"/>
    </row>
    <row r="1723" spans="4:6" x14ac:dyDescent="0.3">
      <c r="D1723"/>
    </row>
    <row r="1724" spans="4:6" x14ac:dyDescent="0.3">
      <c r="D1724"/>
      <c r="F1724" s="2"/>
    </row>
    <row r="1725" spans="4:6" x14ac:dyDescent="0.3">
      <c r="D1725"/>
    </row>
    <row r="1726" spans="4:6" x14ac:dyDescent="0.3">
      <c r="D1726"/>
      <c r="F1726" s="2"/>
    </row>
    <row r="1727" spans="4:6" x14ac:dyDescent="0.3">
      <c r="D1727"/>
    </row>
    <row r="1728" spans="4:6" x14ac:dyDescent="0.3">
      <c r="D1728"/>
      <c r="F1728" s="2"/>
    </row>
    <row r="1729" spans="4:6" x14ac:dyDescent="0.3">
      <c r="D1729"/>
      <c r="F1729" s="2"/>
    </row>
    <row r="1730" spans="4:6" x14ac:dyDescent="0.3">
      <c r="D1730"/>
    </row>
    <row r="1731" spans="4:6" x14ac:dyDescent="0.3">
      <c r="D1731"/>
      <c r="F1731" s="2"/>
    </row>
    <row r="1732" spans="4:6" x14ac:dyDescent="0.3">
      <c r="D1732"/>
    </row>
    <row r="1733" spans="4:6" x14ac:dyDescent="0.3">
      <c r="D1733"/>
      <c r="F1733" s="2"/>
    </row>
    <row r="1734" spans="4:6" x14ac:dyDescent="0.3">
      <c r="D1734"/>
    </row>
    <row r="1735" spans="4:6" x14ac:dyDescent="0.3">
      <c r="D1735"/>
      <c r="F1735" s="2"/>
    </row>
    <row r="1736" spans="4:6" x14ac:dyDescent="0.3">
      <c r="D1736"/>
    </row>
    <row r="1737" spans="4:6" x14ac:dyDescent="0.3">
      <c r="D1737"/>
      <c r="F1737" s="2"/>
    </row>
    <row r="1738" spans="4:6" x14ac:dyDescent="0.3">
      <c r="D1738"/>
      <c r="F1738" s="2"/>
    </row>
    <row r="1739" spans="4:6" x14ac:dyDescent="0.3">
      <c r="D1739"/>
    </row>
    <row r="1740" spans="4:6" x14ac:dyDescent="0.3">
      <c r="D1740"/>
    </row>
    <row r="1741" spans="4:6" x14ac:dyDescent="0.3">
      <c r="D1741"/>
      <c r="F1741" s="2"/>
    </row>
    <row r="1742" spans="4:6" x14ac:dyDescent="0.3">
      <c r="D1742"/>
      <c r="F1742" s="2"/>
    </row>
    <row r="1743" spans="4:6" x14ac:dyDescent="0.3">
      <c r="D1743"/>
    </row>
    <row r="1744" spans="4:6" x14ac:dyDescent="0.3">
      <c r="D1744"/>
    </row>
    <row r="1745" spans="4:6" x14ac:dyDescent="0.3">
      <c r="D1745"/>
    </row>
    <row r="1746" spans="4:6" x14ac:dyDescent="0.3">
      <c r="D1746"/>
    </row>
    <row r="1747" spans="4:6" x14ac:dyDescent="0.3">
      <c r="D1747"/>
      <c r="F1747" s="2"/>
    </row>
    <row r="1748" spans="4:6" x14ac:dyDescent="0.3">
      <c r="D1748"/>
    </row>
    <row r="1749" spans="4:6" x14ac:dyDescent="0.3">
      <c r="D1749"/>
    </row>
    <row r="1750" spans="4:6" x14ac:dyDescent="0.3">
      <c r="D1750"/>
    </row>
    <row r="1751" spans="4:6" x14ac:dyDescent="0.3">
      <c r="D1751"/>
    </row>
    <row r="1752" spans="4:6" x14ac:dyDescent="0.3">
      <c r="D1752"/>
      <c r="F1752" s="2"/>
    </row>
    <row r="1753" spans="4:6" x14ac:dyDescent="0.3">
      <c r="D1753"/>
      <c r="F1753" s="2"/>
    </row>
    <row r="1754" spans="4:6" x14ac:dyDescent="0.3">
      <c r="D1754"/>
      <c r="F1754" s="2"/>
    </row>
    <row r="1755" spans="4:6" x14ac:dyDescent="0.3">
      <c r="D1755"/>
      <c r="F1755" s="2"/>
    </row>
    <row r="1756" spans="4:6" x14ac:dyDescent="0.3">
      <c r="D1756"/>
    </row>
    <row r="1757" spans="4:6" x14ac:dyDescent="0.3">
      <c r="D1757"/>
    </row>
    <row r="1758" spans="4:6" x14ac:dyDescent="0.3">
      <c r="D1758"/>
    </row>
    <row r="1759" spans="4:6" x14ac:dyDescent="0.3">
      <c r="D1759"/>
      <c r="F1759" s="2"/>
    </row>
    <row r="1760" spans="4:6" x14ac:dyDescent="0.3">
      <c r="D1760"/>
      <c r="F1760" s="2"/>
    </row>
    <row r="1761" spans="4:6" x14ac:dyDescent="0.3">
      <c r="D1761"/>
    </row>
    <row r="1762" spans="4:6" x14ac:dyDescent="0.3">
      <c r="D1762"/>
      <c r="F1762" s="2"/>
    </row>
    <row r="1763" spans="4:6" x14ac:dyDescent="0.3">
      <c r="D1763"/>
      <c r="F1763" s="2"/>
    </row>
    <row r="1764" spans="4:6" x14ac:dyDescent="0.3">
      <c r="D1764"/>
      <c r="F1764" s="2"/>
    </row>
    <row r="1765" spans="4:6" x14ac:dyDescent="0.3">
      <c r="D1765"/>
    </row>
    <row r="1766" spans="4:6" x14ac:dyDescent="0.3">
      <c r="D1766"/>
    </row>
    <row r="1767" spans="4:6" x14ac:dyDescent="0.3">
      <c r="D1767"/>
    </row>
    <row r="1768" spans="4:6" x14ac:dyDescent="0.3">
      <c r="D1768"/>
      <c r="F1768" s="2"/>
    </row>
    <row r="1769" spans="4:6" x14ac:dyDescent="0.3">
      <c r="D1769"/>
      <c r="F1769" s="2"/>
    </row>
    <row r="1770" spans="4:6" x14ac:dyDescent="0.3">
      <c r="D1770"/>
      <c r="F1770" s="2"/>
    </row>
    <row r="1771" spans="4:6" x14ac:dyDescent="0.3">
      <c r="D1771"/>
      <c r="F1771" s="2"/>
    </row>
    <row r="1772" spans="4:6" x14ac:dyDescent="0.3">
      <c r="D1772"/>
    </row>
    <row r="1773" spans="4:6" x14ac:dyDescent="0.3">
      <c r="D1773"/>
      <c r="F1773" s="2"/>
    </row>
    <row r="1774" spans="4:6" x14ac:dyDescent="0.3">
      <c r="D1774"/>
    </row>
    <row r="1775" spans="4:6" x14ac:dyDescent="0.3">
      <c r="D1775"/>
      <c r="F1775" s="2"/>
    </row>
    <row r="1776" spans="4:6" x14ac:dyDescent="0.3">
      <c r="D1776"/>
    </row>
    <row r="1777" spans="4:6" x14ac:dyDescent="0.3">
      <c r="D1777"/>
      <c r="F1777" s="2"/>
    </row>
    <row r="1778" spans="4:6" x14ac:dyDescent="0.3">
      <c r="D1778"/>
    </row>
    <row r="1779" spans="4:6" x14ac:dyDescent="0.3">
      <c r="D1779"/>
    </row>
    <row r="1780" spans="4:6" x14ac:dyDescent="0.3">
      <c r="D1780"/>
      <c r="F1780" s="2"/>
    </row>
    <row r="1781" spans="4:6" x14ac:dyDescent="0.3">
      <c r="D1781"/>
      <c r="F1781" s="2"/>
    </row>
    <row r="1782" spans="4:6" x14ac:dyDescent="0.3">
      <c r="D1782"/>
    </row>
    <row r="1783" spans="4:6" x14ac:dyDescent="0.3">
      <c r="D1783"/>
    </row>
    <row r="1784" spans="4:6" x14ac:dyDescent="0.3">
      <c r="D1784"/>
    </row>
    <row r="1785" spans="4:6" x14ac:dyDescent="0.3">
      <c r="D1785"/>
    </row>
    <row r="1786" spans="4:6" x14ac:dyDescent="0.3">
      <c r="D1786"/>
      <c r="F1786" s="2"/>
    </row>
    <row r="1787" spans="4:6" x14ac:dyDescent="0.3">
      <c r="D1787"/>
    </row>
    <row r="1788" spans="4:6" x14ac:dyDescent="0.3">
      <c r="D1788"/>
      <c r="F1788" s="2"/>
    </row>
    <row r="1789" spans="4:6" x14ac:dyDescent="0.3">
      <c r="D1789"/>
      <c r="F1789" s="2"/>
    </row>
    <row r="1790" spans="4:6" x14ac:dyDescent="0.3">
      <c r="D1790"/>
    </row>
    <row r="1791" spans="4:6" x14ac:dyDescent="0.3">
      <c r="D1791"/>
      <c r="F1791" s="2"/>
    </row>
    <row r="1792" spans="4:6" x14ac:dyDescent="0.3">
      <c r="D1792"/>
    </row>
    <row r="1793" spans="4:6" x14ac:dyDescent="0.3">
      <c r="D1793"/>
    </row>
    <row r="1794" spans="4:6" x14ac:dyDescent="0.3">
      <c r="D1794"/>
    </row>
    <row r="1795" spans="4:6" x14ac:dyDescent="0.3">
      <c r="D1795"/>
      <c r="F1795" s="2"/>
    </row>
    <row r="1796" spans="4:6" x14ac:dyDescent="0.3">
      <c r="D1796"/>
    </row>
    <row r="1797" spans="4:6" x14ac:dyDescent="0.3">
      <c r="D1797"/>
    </row>
    <row r="1798" spans="4:6" x14ac:dyDescent="0.3">
      <c r="D1798"/>
    </row>
    <row r="1799" spans="4:6" x14ac:dyDescent="0.3">
      <c r="D1799"/>
    </row>
    <row r="1800" spans="4:6" x14ac:dyDescent="0.3">
      <c r="D1800"/>
    </row>
    <row r="1801" spans="4:6" x14ac:dyDescent="0.3">
      <c r="D1801"/>
    </row>
    <row r="1802" spans="4:6" x14ac:dyDescent="0.3">
      <c r="D1802"/>
      <c r="F1802" s="2"/>
    </row>
    <row r="1803" spans="4:6" x14ac:dyDescent="0.3">
      <c r="D1803"/>
    </row>
    <row r="1804" spans="4:6" x14ac:dyDescent="0.3">
      <c r="D1804"/>
    </row>
    <row r="1805" spans="4:6" x14ac:dyDescent="0.3">
      <c r="D1805"/>
      <c r="F1805" s="2"/>
    </row>
    <row r="1806" spans="4:6" x14ac:dyDescent="0.3">
      <c r="D1806"/>
      <c r="F1806" s="2"/>
    </row>
    <row r="1807" spans="4:6" x14ac:dyDescent="0.3">
      <c r="D1807"/>
    </row>
    <row r="1808" spans="4:6" x14ac:dyDescent="0.3">
      <c r="D1808"/>
      <c r="F1808" s="2"/>
    </row>
    <row r="1809" spans="4:6" x14ac:dyDescent="0.3">
      <c r="D1809"/>
      <c r="F1809" s="2"/>
    </row>
    <row r="1810" spans="4:6" x14ac:dyDescent="0.3">
      <c r="D1810"/>
      <c r="F1810" s="2"/>
    </row>
    <row r="1811" spans="4:6" x14ac:dyDescent="0.3">
      <c r="D1811"/>
      <c r="F1811" s="2"/>
    </row>
    <row r="1812" spans="4:6" x14ac:dyDescent="0.3">
      <c r="D1812"/>
      <c r="F1812" s="2"/>
    </row>
    <row r="1813" spans="4:6" x14ac:dyDescent="0.3">
      <c r="D1813"/>
    </row>
    <row r="1814" spans="4:6" x14ac:dyDescent="0.3">
      <c r="D1814"/>
    </row>
    <row r="1815" spans="4:6" x14ac:dyDescent="0.3">
      <c r="D1815"/>
      <c r="F1815" s="2"/>
    </row>
    <row r="1816" spans="4:6" x14ac:dyDescent="0.3">
      <c r="D1816"/>
    </row>
    <row r="1817" spans="4:6" x14ac:dyDescent="0.3">
      <c r="D1817"/>
      <c r="F1817" s="2"/>
    </row>
    <row r="1818" spans="4:6" x14ac:dyDescent="0.3">
      <c r="D1818"/>
      <c r="F1818" s="2"/>
    </row>
    <row r="1819" spans="4:6" x14ac:dyDescent="0.3">
      <c r="D1819"/>
      <c r="F1819" s="2"/>
    </row>
    <row r="1820" spans="4:6" x14ac:dyDescent="0.3">
      <c r="D1820"/>
      <c r="F1820" s="2"/>
    </row>
    <row r="1821" spans="4:6" x14ac:dyDescent="0.3">
      <c r="D1821"/>
    </row>
    <row r="1822" spans="4:6" x14ac:dyDescent="0.3">
      <c r="D1822"/>
    </row>
    <row r="1823" spans="4:6" x14ac:dyDescent="0.3">
      <c r="D1823"/>
    </row>
    <row r="1824" spans="4:6" x14ac:dyDescent="0.3">
      <c r="D1824"/>
    </row>
    <row r="1825" spans="4:6" x14ac:dyDescent="0.3">
      <c r="D1825"/>
      <c r="F1825" s="2"/>
    </row>
    <row r="1826" spans="4:6" x14ac:dyDescent="0.3">
      <c r="D1826"/>
    </row>
    <row r="1827" spans="4:6" x14ac:dyDescent="0.3">
      <c r="D1827"/>
      <c r="F1827" s="2"/>
    </row>
    <row r="1828" spans="4:6" x14ac:dyDescent="0.3">
      <c r="D1828"/>
    </row>
    <row r="1829" spans="4:6" x14ac:dyDescent="0.3">
      <c r="D1829"/>
      <c r="F1829" s="2"/>
    </row>
    <row r="1830" spans="4:6" x14ac:dyDescent="0.3">
      <c r="D1830"/>
      <c r="F1830" s="2"/>
    </row>
    <row r="1831" spans="4:6" x14ac:dyDescent="0.3">
      <c r="D1831"/>
    </row>
    <row r="1832" spans="4:6" x14ac:dyDescent="0.3">
      <c r="D1832"/>
      <c r="F1832" s="2"/>
    </row>
    <row r="1833" spans="4:6" x14ac:dyDescent="0.3">
      <c r="D1833"/>
    </row>
    <row r="1834" spans="4:6" x14ac:dyDescent="0.3">
      <c r="D1834"/>
      <c r="F1834" s="2"/>
    </row>
    <row r="1835" spans="4:6" x14ac:dyDescent="0.3">
      <c r="D1835"/>
    </row>
    <row r="1836" spans="4:6" x14ac:dyDescent="0.3">
      <c r="D1836"/>
      <c r="F1836" s="2"/>
    </row>
    <row r="1837" spans="4:6" x14ac:dyDescent="0.3">
      <c r="D1837"/>
    </row>
    <row r="1838" spans="4:6" x14ac:dyDescent="0.3">
      <c r="D1838"/>
      <c r="F1838" s="2"/>
    </row>
    <row r="1839" spans="4:6" x14ac:dyDescent="0.3">
      <c r="D1839"/>
      <c r="F1839" s="2"/>
    </row>
    <row r="1840" spans="4:6" x14ac:dyDescent="0.3">
      <c r="D1840"/>
      <c r="F1840" s="2"/>
    </row>
    <row r="1841" spans="4:6" x14ac:dyDescent="0.3">
      <c r="D1841"/>
      <c r="F1841" s="2"/>
    </row>
    <row r="1842" spans="4:6" x14ac:dyDescent="0.3">
      <c r="D1842"/>
      <c r="F1842" s="2"/>
    </row>
    <row r="1843" spans="4:6" x14ac:dyDescent="0.3">
      <c r="D1843"/>
    </row>
    <row r="1844" spans="4:6" x14ac:dyDescent="0.3">
      <c r="D1844"/>
      <c r="F1844" s="2"/>
    </row>
    <row r="1845" spans="4:6" x14ac:dyDescent="0.3">
      <c r="D1845"/>
    </row>
    <row r="1846" spans="4:6" x14ac:dyDescent="0.3">
      <c r="D1846"/>
    </row>
    <row r="1847" spans="4:6" x14ac:dyDescent="0.3">
      <c r="D1847"/>
    </row>
    <row r="1848" spans="4:6" x14ac:dyDescent="0.3">
      <c r="D1848"/>
      <c r="F1848" s="2"/>
    </row>
    <row r="1849" spans="4:6" x14ac:dyDescent="0.3">
      <c r="D1849"/>
      <c r="F1849" s="2"/>
    </row>
    <row r="1850" spans="4:6" x14ac:dyDescent="0.3">
      <c r="D1850"/>
      <c r="F1850" s="2"/>
    </row>
    <row r="1851" spans="4:6" x14ac:dyDescent="0.3">
      <c r="D1851"/>
    </row>
    <row r="1852" spans="4:6" x14ac:dyDescent="0.3">
      <c r="D1852"/>
      <c r="F1852" s="2"/>
    </row>
    <row r="1853" spans="4:6" x14ac:dyDescent="0.3">
      <c r="D1853"/>
      <c r="F1853" s="2"/>
    </row>
    <row r="1854" spans="4:6" x14ac:dyDescent="0.3">
      <c r="D1854"/>
      <c r="F1854" s="2"/>
    </row>
    <row r="1855" spans="4:6" x14ac:dyDescent="0.3">
      <c r="D1855"/>
    </row>
    <row r="1856" spans="4:6" x14ac:dyDescent="0.3">
      <c r="D1856"/>
      <c r="F1856" s="2"/>
    </row>
    <row r="1857" spans="4:6" x14ac:dyDescent="0.3">
      <c r="D1857"/>
    </row>
    <row r="1858" spans="4:6" x14ac:dyDescent="0.3">
      <c r="D1858"/>
      <c r="F1858" s="2"/>
    </row>
    <row r="1859" spans="4:6" x14ac:dyDescent="0.3">
      <c r="D1859"/>
    </row>
    <row r="1860" spans="4:6" x14ac:dyDescent="0.3">
      <c r="D1860"/>
      <c r="F1860" s="2"/>
    </row>
    <row r="1861" spans="4:6" x14ac:dyDescent="0.3">
      <c r="D1861"/>
      <c r="F1861" s="2"/>
    </row>
    <row r="1862" spans="4:6" x14ac:dyDescent="0.3">
      <c r="D1862"/>
    </row>
    <row r="1863" spans="4:6" x14ac:dyDescent="0.3">
      <c r="D1863"/>
      <c r="F1863" s="2"/>
    </row>
    <row r="1864" spans="4:6" x14ac:dyDescent="0.3">
      <c r="D1864"/>
      <c r="F1864" s="2"/>
    </row>
    <row r="1865" spans="4:6" x14ac:dyDescent="0.3">
      <c r="D1865"/>
    </row>
    <row r="1866" spans="4:6" x14ac:dyDescent="0.3">
      <c r="D1866"/>
      <c r="F1866" s="2"/>
    </row>
    <row r="1867" spans="4:6" x14ac:dyDescent="0.3">
      <c r="D1867"/>
      <c r="F1867" s="2"/>
    </row>
    <row r="1868" spans="4:6" x14ac:dyDescent="0.3">
      <c r="D1868"/>
      <c r="F1868" s="2"/>
    </row>
    <row r="1869" spans="4:6" x14ac:dyDescent="0.3">
      <c r="D1869"/>
      <c r="F1869" s="2"/>
    </row>
    <row r="1870" spans="4:6" x14ac:dyDescent="0.3">
      <c r="D1870"/>
    </row>
    <row r="1871" spans="4:6" x14ac:dyDescent="0.3">
      <c r="D1871"/>
    </row>
    <row r="1872" spans="4:6" x14ac:dyDescent="0.3">
      <c r="D1872"/>
      <c r="F1872" s="2"/>
    </row>
    <row r="1873" spans="4:6" x14ac:dyDescent="0.3">
      <c r="D1873"/>
      <c r="F1873" s="2"/>
    </row>
    <row r="1874" spans="4:6" x14ac:dyDescent="0.3">
      <c r="D1874"/>
      <c r="F1874" s="2"/>
    </row>
    <row r="1875" spans="4:6" x14ac:dyDescent="0.3">
      <c r="D1875"/>
      <c r="F1875" s="2"/>
    </row>
    <row r="1876" spans="4:6" x14ac:dyDescent="0.3">
      <c r="D1876"/>
      <c r="F1876" s="2"/>
    </row>
    <row r="1877" spans="4:6" x14ac:dyDescent="0.3">
      <c r="D1877"/>
      <c r="F1877" s="2"/>
    </row>
    <row r="1878" spans="4:6" x14ac:dyDescent="0.3">
      <c r="D1878"/>
      <c r="F1878" s="2"/>
    </row>
    <row r="1879" spans="4:6" x14ac:dyDescent="0.3">
      <c r="D1879"/>
    </row>
    <row r="1880" spans="4:6" x14ac:dyDescent="0.3">
      <c r="D1880"/>
    </row>
    <row r="1881" spans="4:6" x14ac:dyDescent="0.3">
      <c r="D1881"/>
      <c r="F1881" s="2"/>
    </row>
    <row r="1882" spans="4:6" x14ac:dyDescent="0.3">
      <c r="D1882"/>
      <c r="F1882" s="2"/>
    </row>
    <row r="1883" spans="4:6" x14ac:dyDescent="0.3">
      <c r="D1883"/>
      <c r="F1883" s="2"/>
    </row>
    <row r="1884" spans="4:6" x14ac:dyDescent="0.3">
      <c r="D1884"/>
      <c r="F1884" s="2"/>
    </row>
    <row r="1885" spans="4:6" x14ac:dyDescent="0.3">
      <c r="D1885"/>
    </row>
    <row r="1886" spans="4:6" x14ac:dyDescent="0.3">
      <c r="D1886"/>
    </row>
    <row r="1887" spans="4:6" x14ac:dyDescent="0.3">
      <c r="D1887"/>
      <c r="F1887" s="2"/>
    </row>
    <row r="1888" spans="4:6" x14ac:dyDescent="0.3">
      <c r="D1888"/>
    </row>
    <row r="1889" spans="4:6" x14ac:dyDescent="0.3">
      <c r="D1889"/>
      <c r="F1889" s="2"/>
    </row>
    <row r="1890" spans="4:6" x14ac:dyDescent="0.3">
      <c r="D1890"/>
      <c r="F1890" s="2"/>
    </row>
    <row r="1891" spans="4:6" x14ac:dyDescent="0.3">
      <c r="D1891"/>
    </row>
    <row r="1892" spans="4:6" x14ac:dyDescent="0.3">
      <c r="D1892"/>
      <c r="F1892" s="2"/>
    </row>
    <row r="1893" spans="4:6" x14ac:dyDescent="0.3">
      <c r="D1893"/>
    </row>
    <row r="1894" spans="4:6" x14ac:dyDescent="0.3">
      <c r="D1894"/>
      <c r="F1894" s="2"/>
    </row>
    <row r="1895" spans="4:6" x14ac:dyDescent="0.3">
      <c r="D1895"/>
      <c r="F1895" s="2"/>
    </row>
    <row r="1896" spans="4:6" x14ac:dyDescent="0.3">
      <c r="D1896"/>
      <c r="F1896" s="2"/>
    </row>
    <row r="1897" spans="4:6" x14ac:dyDescent="0.3">
      <c r="D1897"/>
    </row>
    <row r="1898" spans="4:6" x14ac:dyDescent="0.3">
      <c r="D1898"/>
      <c r="F1898" s="2"/>
    </row>
    <row r="1899" spans="4:6" x14ac:dyDescent="0.3">
      <c r="D1899"/>
      <c r="F1899" s="2"/>
    </row>
    <row r="1900" spans="4:6" x14ac:dyDescent="0.3">
      <c r="D1900"/>
      <c r="F1900" s="2"/>
    </row>
    <row r="1901" spans="4:6" x14ac:dyDescent="0.3">
      <c r="D1901"/>
      <c r="F1901" s="2"/>
    </row>
    <row r="1902" spans="4:6" x14ac:dyDescent="0.3">
      <c r="D1902"/>
    </row>
    <row r="1903" spans="4:6" x14ac:dyDescent="0.3">
      <c r="D1903"/>
      <c r="F1903" s="2"/>
    </row>
    <row r="1904" spans="4:6" x14ac:dyDescent="0.3">
      <c r="D1904"/>
    </row>
    <row r="1905" spans="4:6" x14ac:dyDescent="0.3">
      <c r="D1905"/>
    </row>
    <row r="1906" spans="4:6" x14ac:dyDescent="0.3">
      <c r="D1906"/>
    </row>
    <row r="1907" spans="4:6" x14ac:dyDescent="0.3">
      <c r="D1907"/>
      <c r="F1907" s="2"/>
    </row>
    <row r="1908" spans="4:6" x14ac:dyDescent="0.3">
      <c r="D1908"/>
    </row>
    <row r="1909" spans="4:6" x14ac:dyDescent="0.3">
      <c r="D1909"/>
      <c r="F1909" s="2"/>
    </row>
    <row r="1910" spans="4:6" x14ac:dyDescent="0.3">
      <c r="D1910"/>
      <c r="F1910" s="2"/>
    </row>
    <row r="1911" spans="4:6" x14ac:dyDescent="0.3">
      <c r="D1911"/>
      <c r="F1911" s="2"/>
    </row>
    <row r="1912" spans="4:6" x14ac:dyDescent="0.3">
      <c r="D1912"/>
      <c r="F1912" s="2"/>
    </row>
    <row r="1913" spans="4:6" x14ac:dyDescent="0.3">
      <c r="D1913"/>
      <c r="F1913" s="2"/>
    </row>
    <row r="1914" spans="4:6" x14ac:dyDescent="0.3">
      <c r="D1914"/>
      <c r="F1914" s="2"/>
    </row>
    <row r="1915" spans="4:6" x14ac:dyDescent="0.3">
      <c r="D1915"/>
      <c r="F1915" s="2"/>
    </row>
    <row r="1916" spans="4:6" x14ac:dyDescent="0.3">
      <c r="D1916"/>
      <c r="F1916" s="2"/>
    </row>
    <row r="1917" spans="4:6" x14ac:dyDescent="0.3">
      <c r="D1917"/>
      <c r="F1917" s="2"/>
    </row>
    <row r="1918" spans="4:6" x14ac:dyDescent="0.3">
      <c r="D1918"/>
    </row>
    <row r="1919" spans="4:6" x14ac:dyDescent="0.3">
      <c r="D1919"/>
      <c r="F1919" s="2"/>
    </row>
    <row r="1920" spans="4:6" x14ac:dyDescent="0.3">
      <c r="D1920"/>
    </row>
    <row r="1921" spans="4:6" x14ac:dyDescent="0.3">
      <c r="D1921"/>
    </row>
    <row r="1922" spans="4:6" x14ac:dyDescent="0.3">
      <c r="D1922"/>
    </row>
    <row r="1923" spans="4:6" x14ac:dyDescent="0.3">
      <c r="D1923"/>
      <c r="F1923" s="2"/>
    </row>
    <row r="1924" spans="4:6" x14ac:dyDescent="0.3">
      <c r="D1924"/>
      <c r="F1924" s="2"/>
    </row>
    <row r="1925" spans="4:6" x14ac:dyDescent="0.3">
      <c r="D1925"/>
      <c r="F1925" s="2"/>
    </row>
    <row r="1926" spans="4:6" x14ac:dyDescent="0.3">
      <c r="D1926"/>
      <c r="F1926" s="2"/>
    </row>
    <row r="1927" spans="4:6" x14ac:dyDescent="0.3">
      <c r="D1927"/>
    </row>
    <row r="1928" spans="4:6" x14ac:dyDescent="0.3">
      <c r="D1928"/>
    </row>
    <row r="1929" spans="4:6" x14ac:dyDescent="0.3">
      <c r="D1929"/>
      <c r="F1929" s="2"/>
    </row>
    <row r="1930" spans="4:6" x14ac:dyDescent="0.3">
      <c r="D1930"/>
      <c r="F1930" s="2"/>
    </row>
    <row r="1931" spans="4:6" x14ac:dyDescent="0.3">
      <c r="D1931"/>
    </row>
    <row r="1932" spans="4:6" x14ac:dyDescent="0.3">
      <c r="D1932"/>
    </row>
    <row r="1933" spans="4:6" x14ac:dyDescent="0.3">
      <c r="D1933"/>
    </row>
    <row r="1934" spans="4:6" x14ac:dyDescent="0.3">
      <c r="D1934"/>
      <c r="F1934" s="2"/>
    </row>
    <row r="1935" spans="4:6" x14ac:dyDescent="0.3">
      <c r="D1935"/>
    </row>
    <row r="1936" spans="4:6" x14ac:dyDescent="0.3">
      <c r="D1936"/>
    </row>
    <row r="1937" spans="4:6" x14ac:dyDescent="0.3">
      <c r="D1937"/>
    </row>
    <row r="1938" spans="4:6" x14ac:dyDescent="0.3">
      <c r="D1938"/>
    </row>
    <row r="1939" spans="4:6" x14ac:dyDescent="0.3">
      <c r="D1939"/>
      <c r="F1939" s="2"/>
    </row>
    <row r="1940" spans="4:6" x14ac:dyDescent="0.3">
      <c r="D1940"/>
    </row>
    <row r="1941" spans="4:6" x14ac:dyDescent="0.3">
      <c r="D1941"/>
      <c r="F1941" s="2"/>
    </row>
    <row r="1942" spans="4:6" x14ac:dyDescent="0.3">
      <c r="D1942"/>
      <c r="F1942" s="2"/>
    </row>
    <row r="1943" spans="4:6" x14ac:dyDescent="0.3">
      <c r="D1943"/>
    </row>
    <row r="1944" spans="4:6" x14ac:dyDescent="0.3">
      <c r="D1944"/>
    </row>
    <row r="1945" spans="4:6" x14ac:dyDescent="0.3">
      <c r="D1945"/>
    </row>
    <row r="1946" spans="4:6" x14ac:dyDescent="0.3">
      <c r="D1946"/>
    </row>
    <row r="1947" spans="4:6" x14ac:dyDescent="0.3">
      <c r="D1947"/>
      <c r="F1947" s="2"/>
    </row>
    <row r="1948" spans="4:6" x14ac:dyDescent="0.3">
      <c r="D1948"/>
      <c r="F1948" s="2"/>
    </row>
    <row r="1949" spans="4:6" x14ac:dyDescent="0.3">
      <c r="D1949"/>
      <c r="F1949" s="2"/>
    </row>
    <row r="1950" spans="4:6" x14ac:dyDescent="0.3">
      <c r="D1950"/>
      <c r="F1950" s="2"/>
    </row>
    <row r="1951" spans="4:6" x14ac:dyDescent="0.3">
      <c r="D1951"/>
      <c r="F1951" s="2"/>
    </row>
    <row r="1952" spans="4:6" x14ac:dyDescent="0.3">
      <c r="D1952"/>
      <c r="F1952" s="2"/>
    </row>
    <row r="1953" spans="4:6" x14ac:dyDescent="0.3">
      <c r="D1953"/>
    </row>
    <row r="1954" spans="4:6" x14ac:dyDescent="0.3">
      <c r="D1954"/>
    </row>
    <row r="1955" spans="4:6" x14ac:dyDescent="0.3">
      <c r="D1955"/>
      <c r="F1955" s="2"/>
    </row>
    <row r="1956" spans="4:6" x14ac:dyDescent="0.3">
      <c r="D1956"/>
      <c r="F1956" s="2"/>
    </row>
    <row r="1957" spans="4:6" x14ac:dyDescent="0.3">
      <c r="D1957"/>
      <c r="F1957" s="2"/>
    </row>
    <row r="1958" spans="4:6" x14ac:dyDescent="0.3">
      <c r="D1958"/>
    </row>
    <row r="1959" spans="4:6" x14ac:dyDescent="0.3">
      <c r="D1959"/>
      <c r="F1959" s="2"/>
    </row>
    <row r="1960" spans="4:6" x14ac:dyDescent="0.3">
      <c r="D1960"/>
      <c r="F1960" s="2"/>
    </row>
    <row r="1961" spans="4:6" x14ac:dyDescent="0.3">
      <c r="D1961"/>
    </row>
    <row r="1962" spans="4:6" x14ac:dyDescent="0.3">
      <c r="D1962"/>
      <c r="F1962" s="2"/>
    </row>
    <row r="1963" spans="4:6" x14ac:dyDescent="0.3">
      <c r="D1963"/>
    </row>
    <row r="1964" spans="4:6" x14ac:dyDescent="0.3">
      <c r="D1964"/>
    </row>
    <row r="1965" spans="4:6" x14ac:dyDescent="0.3">
      <c r="D1965"/>
    </row>
    <row r="1966" spans="4:6" x14ac:dyDescent="0.3">
      <c r="D1966"/>
      <c r="F1966" s="2"/>
    </row>
    <row r="1967" spans="4:6" x14ac:dyDescent="0.3">
      <c r="D1967"/>
    </row>
    <row r="1968" spans="4:6" x14ac:dyDescent="0.3">
      <c r="D1968"/>
      <c r="F1968" s="2"/>
    </row>
    <row r="1969" spans="4:6" x14ac:dyDescent="0.3">
      <c r="D1969"/>
      <c r="F1969" s="2"/>
    </row>
    <row r="1970" spans="4:6" x14ac:dyDescent="0.3">
      <c r="D1970"/>
    </row>
    <row r="1971" spans="4:6" x14ac:dyDescent="0.3">
      <c r="D1971"/>
    </row>
    <row r="1972" spans="4:6" x14ac:dyDescent="0.3">
      <c r="D1972"/>
      <c r="F1972" s="2"/>
    </row>
    <row r="1973" spans="4:6" x14ac:dyDescent="0.3">
      <c r="D1973"/>
    </row>
    <row r="1974" spans="4:6" x14ac:dyDescent="0.3">
      <c r="D1974"/>
    </row>
    <row r="1975" spans="4:6" x14ac:dyDescent="0.3">
      <c r="D1975"/>
      <c r="F1975" s="2"/>
    </row>
    <row r="1976" spans="4:6" x14ac:dyDescent="0.3">
      <c r="D1976"/>
      <c r="F1976" s="2"/>
    </row>
    <row r="1977" spans="4:6" x14ac:dyDescent="0.3">
      <c r="D1977"/>
      <c r="F1977" s="2"/>
    </row>
    <row r="1978" spans="4:6" x14ac:dyDescent="0.3">
      <c r="D1978"/>
    </row>
    <row r="1979" spans="4:6" x14ac:dyDescent="0.3">
      <c r="D1979"/>
    </row>
    <row r="1980" spans="4:6" x14ac:dyDescent="0.3">
      <c r="D1980"/>
      <c r="F1980" s="2"/>
    </row>
    <row r="1981" spans="4:6" x14ac:dyDescent="0.3">
      <c r="D1981"/>
    </row>
    <row r="1982" spans="4:6" x14ac:dyDescent="0.3">
      <c r="D1982"/>
      <c r="F1982" s="2"/>
    </row>
    <row r="1983" spans="4:6" x14ac:dyDescent="0.3">
      <c r="D1983"/>
      <c r="F1983" s="2"/>
    </row>
    <row r="1984" spans="4:6" x14ac:dyDescent="0.3">
      <c r="D1984"/>
      <c r="F1984" s="2"/>
    </row>
    <row r="1985" spans="4:6" x14ac:dyDescent="0.3">
      <c r="D1985"/>
    </row>
    <row r="1986" spans="4:6" x14ac:dyDescent="0.3">
      <c r="D1986"/>
      <c r="F1986" s="2"/>
    </row>
    <row r="1987" spans="4:6" x14ac:dyDescent="0.3">
      <c r="D1987"/>
      <c r="F1987" s="2"/>
    </row>
    <row r="1988" spans="4:6" x14ac:dyDescent="0.3">
      <c r="D1988"/>
    </row>
    <row r="1989" spans="4:6" x14ac:dyDescent="0.3">
      <c r="D1989"/>
      <c r="F1989" s="2"/>
    </row>
    <row r="1990" spans="4:6" x14ac:dyDescent="0.3">
      <c r="D1990"/>
    </row>
    <row r="1991" spans="4:6" x14ac:dyDescent="0.3">
      <c r="D1991"/>
      <c r="F1991" s="2"/>
    </row>
    <row r="1992" spans="4:6" x14ac:dyDescent="0.3">
      <c r="D1992"/>
    </row>
    <row r="1993" spans="4:6" x14ac:dyDescent="0.3">
      <c r="D1993"/>
      <c r="F1993" s="2"/>
    </row>
    <row r="1994" spans="4:6" x14ac:dyDescent="0.3">
      <c r="D1994"/>
      <c r="F1994" s="2"/>
    </row>
    <row r="1995" spans="4:6" x14ac:dyDescent="0.3">
      <c r="D1995"/>
      <c r="F1995" s="2"/>
    </row>
    <row r="1996" spans="4:6" x14ac:dyDescent="0.3">
      <c r="D1996"/>
    </row>
    <row r="1997" spans="4:6" x14ac:dyDescent="0.3">
      <c r="D1997"/>
      <c r="F1997" s="2"/>
    </row>
    <row r="1998" spans="4:6" x14ac:dyDescent="0.3">
      <c r="D1998"/>
    </row>
    <row r="1999" spans="4:6" x14ac:dyDescent="0.3">
      <c r="D1999"/>
      <c r="F1999" s="2"/>
    </row>
    <row r="2000" spans="4:6" x14ac:dyDescent="0.3">
      <c r="D2000"/>
      <c r="F2000" s="2"/>
    </row>
    <row r="2001" spans="4:6" x14ac:dyDescent="0.3">
      <c r="D2001"/>
      <c r="F2001" s="2"/>
    </row>
    <row r="2002" spans="4:6" x14ac:dyDescent="0.3">
      <c r="D2002"/>
      <c r="F2002" s="2"/>
    </row>
    <row r="2003" spans="4:6" x14ac:dyDescent="0.3">
      <c r="D2003"/>
    </row>
    <row r="2004" spans="4:6" x14ac:dyDescent="0.3">
      <c r="D2004"/>
      <c r="F2004" s="2"/>
    </row>
    <row r="2005" spans="4:6" x14ac:dyDescent="0.3">
      <c r="D2005"/>
    </row>
    <row r="2006" spans="4:6" x14ac:dyDescent="0.3">
      <c r="D2006"/>
    </row>
    <row r="2007" spans="4:6" x14ac:dyDescent="0.3">
      <c r="D2007"/>
    </row>
    <row r="2008" spans="4:6" x14ac:dyDescent="0.3">
      <c r="D2008"/>
    </row>
    <row r="2009" spans="4:6" x14ac:dyDescent="0.3">
      <c r="D2009"/>
    </row>
    <row r="2010" spans="4:6" x14ac:dyDescent="0.3">
      <c r="D2010"/>
      <c r="F2010" s="2"/>
    </row>
    <row r="2011" spans="4:6" x14ac:dyDescent="0.3">
      <c r="D2011"/>
    </row>
    <row r="2012" spans="4:6" x14ac:dyDescent="0.3">
      <c r="D2012"/>
      <c r="F2012" s="2"/>
    </row>
    <row r="2013" spans="4:6" x14ac:dyDescent="0.3">
      <c r="D2013"/>
    </row>
    <row r="2014" spans="4:6" x14ac:dyDescent="0.3">
      <c r="D2014"/>
      <c r="F2014" s="2"/>
    </row>
    <row r="2015" spans="4:6" x14ac:dyDescent="0.3">
      <c r="D2015"/>
      <c r="F2015" s="2"/>
    </row>
    <row r="2016" spans="4:6" x14ac:dyDescent="0.3">
      <c r="D2016"/>
    </row>
    <row r="2017" spans="4:6" x14ac:dyDescent="0.3">
      <c r="D2017"/>
    </row>
    <row r="2018" spans="4:6" x14ac:dyDescent="0.3">
      <c r="D2018"/>
      <c r="F2018" s="2"/>
    </row>
    <row r="2019" spans="4:6" x14ac:dyDescent="0.3">
      <c r="D2019"/>
      <c r="F2019" s="2"/>
    </row>
    <row r="2020" spans="4:6" x14ac:dyDescent="0.3">
      <c r="D2020"/>
      <c r="F2020" s="2"/>
    </row>
    <row r="2021" spans="4:6" x14ac:dyDescent="0.3">
      <c r="D2021"/>
      <c r="F2021" s="2"/>
    </row>
    <row r="2022" spans="4:6" x14ac:dyDescent="0.3">
      <c r="D2022"/>
      <c r="F2022" s="2"/>
    </row>
    <row r="2023" spans="4:6" x14ac:dyDescent="0.3">
      <c r="D2023"/>
    </row>
    <row r="2024" spans="4:6" x14ac:dyDescent="0.3">
      <c r="D2024"/>
    </row>
    <row r="2025" spans="4:6" x14ac:dyDescent="0.3">
      <c r="D2025"/>
      <c r="F2025" s="2"/>
    </row>
    <row r="2026" spans="4:6" x14ac:dyDescent="0.3">
      <c r="D2026"/>
      <c r="F2026" s="2"/>
    </row>
    <row r="2027" spans="4:6" x14ac:dyDescent="0.3">
      <c r="D2027"/>
      <c r="F2027" s="2"/>
    </row>
    <row r="2028" spans="4:6" x14ac:dyDescent="0.3">
      <c r="D2028"/>
      <c r="F2028" s="2"/>
    </row>
    <row r="2029" spans="4:6" x14ac:dyDescent="0.3">
      <c r="D2029"/>
      <c r="F2029" s="2"/>
    </row>
    <row r="2030" spans="4:6" x14ac:dyDescent="0.3">
      <c r="D2030"/>
      <c r="F2030" s="2"/>
    </row>
    <row r="2031" spans="4:6" x14ac:dyDescent="0.3">
      <c r="D2031"/>
    </row>
    <row r="2032" spans="4:6" x14ac:dyDescent="0.3">
      <c r="D2032"/>
    </row>
    <row r="2033" spans="4:6" x14ac:dyDescent="0.3">
      <c r="D2033"/>
      <c r="F2033" s="2"/>
    </row>
    <row r="2034" spans="4:6" x14ac:dyDescent="0.3">
      <c r="D2034"/>
    </row>
    <row r="2035" spans="4:6" x14ac:dyDescent="0.3">
      <c r="D2035"/>
      <c r="F2035" s="2"/>
    </row>
    <row r="2036" spans="4:6" x14ac:dyDescent="0.3">
      <c r="D2036"/>
      <c r="F2036" s="2"/>
    </row>
    <row r="2037" spans="4:6" x14ac:dyDescent="0.3">
      <c r="D2037"/>
    </row>
    <row r="2038" spans="4:6" x14ac:dyDescent="0.3">
      <c r="D2038"/>
      <c r="F2038" s="2"/>
    </row>
    <row r="2039" spans="4:6" x14ac:dyDescent="0.3">
      <c r="D2039"/>
    </row>
    <row r="2040" spans="4:6" x14ac:dyDescent="0.3">
      <c r="D2040"/>
      <c r="F2040" s="2"/>
    </row>
    <row r="2041" spans="4:6" x14ac:dyDescent="0.3">
      <c r="D2041"/>
      <c r="F2041" s="2"/>
    </row>
    <row r="2042" spans="4:6" x14ac:dyDescent="0.3">
      <c r="D2042"/>
      <c r="F2042" s="2"/>
    </row>
    <row r="2043" spans="4:6" x14ac:dyDescent="0.3">
      <c r="D2043"/>
      <c r="F2043" s="2"/>
    </row>
    <row r="2044" spans="4:6" x14ac:dyDescent="0.3">
      <c r="D2044"/>
      <c r="F2044" s="2"/>
    </row>
    <row r="2045" spans="4:6" x14ac:dyDescent="0.3">
      <c r="D2045"/>
    </row>
    <row r="2046" spans="4:6" x14ac:dyDescent="0.3">
      <c r="D2046"/>
      <c r="F2046" s="2"/>
    </row>
    <row r="2047" spans="4:6" x14ac:dyDescent="0.3">
      <c r="D2047"/>
    </row>
    <row r="2048" spans="4:6" x14ac:dyDescent="0.3">
      <c r="D2048"/>
    </row>
    <row r="2049" spans="4:6" x14ac:dyDescent="0.3">
      <c r="D2049"/>
    </row>
    <row r="2050" spans="4:6" x14ac:dyDescent="0.3">
      <c r="D2050"/>
      <c r="F2050" s="2"/>
    </row>
    <row r="2051" spans="4:6" x14ac:dyDescent="0.3">
      <c r="D2051"/>
    </row>
    <row r="2052" spans="4:6" x14ac:dyDescent="0.3">
      <c r="D2052"/>
    </row>
    <row r="2053" spans="4:6" x14ac:dyDescent="0.3">
      <c r="D2053"/>
      <c r="F2053" s="2"/>
    </row>
    <row r="2054" spans="4:6" x14ac:dyDescent="0.3">
      <c r="D2054"/>
    </row>
    <row r="2055" spans="4:6" x14ac:dyDescent="0.3">
      <c r="D2055"/>
    </row>
    <row r="2056" spans="4:6" x14ac:dyDescent="0.3">
      <c r="D2056"/>
    </row>
    <row r="2057" spans="4:6" x14ac:dyDescent="0.3">
      <c r="D2057"/>
    </row>
    <row r="2058" spans="4:6" x14ac:dyDescent="0.3">
      <c r="D2058"/>
    </row>
    <row r="2059" spans="4:6" x14ac:dyDescent="0.3">
      <c r="D2059"/>
      <c r="F2059" s="2"/>
    </row>
    <row r="2060" spans="4:6" x14ac:dyDescent="0.3">
      <c r="D2060"/>
      <c r="F2060" s="2"/>
    </row>
    <row r="2061" spans="4:6" x14ac:dyDescent="0.3">
      <c r="D2061"/>
    </row>
    <row r="2062" spans="4:6" x14ac:dyDescent="0.3">
      <c r="D2062"/>
    </row>
    <row r="2063" spans="4:6" x14ac:dyDescent="0.3">
      <c r="D2063"/>
    </row>
    <row r="2064" spans="4:6" x14ac:dyDescent="0.3">
      <c r="D2064"/>
      <c r="F2064" s="2"/>
    </row>
    <row r="2065" spans="4:6" x14ac:dyDescent="0.3">
      <c r="D2065"/>
      <c r="F2065" s="2"/>
    </row>
    <row r="2066" spans="4:6" x14ac:dyDescent="0.3">
      <c r="D2066"/>
      <c r="F2066" s="2"/>
    </row>
    <row r="2067" spans="4:6" x14ac:dyDescent="0.3">
      <c r="D2067"/>
      <c r="F2067" s="2"/>
    </row>
    <row r="2068" spans="4:6" x14ac:dyDescent="0.3">
      <c r="D2068"/>
    </row>
    <row r="2069" spans="4:6" x14ac:dyDescent="0.3">
      <c r="D2069"/>
      <c r="F2069" s="2"/>
    </row>
    <row r="2070" spans="4:6" x14ac:dyDescent="0.3">
      <c r="D2070"/>
      <c r="F2070" s="2"/>
    </row>
    <row r="2071" spans="4:6" x14ac:dyDescent="0.3">
      <c r="D2071"/>
      <c r="F2071" s="2"/>
    </row>
    <row r="2072" spans="4:6" x14ac:dyDescent="0.3">
      <c r="D2072"/>
      <c r="F2072" s="2"/>
    </row>
    <row r="2073" spans="4:6" x14ac:dyDescent="0.3">
      <c r="D2073"/>
    </row>
    <row r="2074" spans="4:6" x14ac:dyDescent="0.3">
      <c r="D2074"/>
    </row>
    <row r="2075" spans="4:6" x14ac:dyDescent="0.3">
      <c r="D2075"/>
      <c r="F2075" s="2"/>
    </row>
    <row r="2076" spans="4:6" x14ac:dyDescent="0.3">
      <c r="D2076"/>
      <c r="F2076" s="2"/>
    </row>
    <row r="2077" spans="4:6" x14ac:dyDescent="0.3">
      <c r="D2077"/>
      <c r="F2077" s="2"/>
    </row>
    <row r="2078" spans="4:6" x14ac:dyDescent="0.3">
      <c r="D2078"/>
      <c r="F2078" s="2"/>
    </row>
    <row r="2079" spans="4:6" x14ac:dyDescent="0.3">
      <c r="D2079"/>
      <c r="F2079" s="2"/>
    </row>
    <row r="2080" spans="4:6" x14ac:dyDescent="0.3">
      <c r="D2080"/>
    </row>
    <row r="2081" spans="4:6" x14ac:dyDescent="0.3">
      <c r="D2081"/>
      <c r="F2081" s="2"/>
    </row>
    <row r="2082" spans="4:6" x14ac:dyDescent="0.3">
      <c r="D2082"/>
    </row>
    <row r="2083" spans="4:6" x14ac:dyDescent="0.3">
      <c r="D2083"/>
    </row>
    <row r="2084" spans="4:6" x14ac:dyDescent="0.3">
      <c r="D2084"/>
      <c r="F2084" s="2"/>
    </row>
    <row r="2085" spans="4:6" x14ac:dyDescent="0.3">
      <c r="D2085"/>
      <c r="F2085" s="2"/>
    </row>
    <row r="2086" spans="4:6" x14ac:dyDescent="0.3">
      <c r="D2086"/>
      <c r="F2086" s="2"/>
    </row>
    <row r="2087" spans="4:6" x14ac:dyDescent="0.3">
      <c r="D2087"/>
    </row>
    <row r="2088" spans="4:6" x14ac:dyDescent="0.3">
      <c r="D2088"/>
      <c r="F2088" s="2"/>
    </row>
    <row r="2089" spans="4:6" x14ac:dyDescent="0.3">
      <c r="D2089"/>
      <c r="F2089" s="2"/>
    </row>
    <row r="2090" spans="4:6" x14ac:dyDescent="0.3">
      <c r="D2090"/>
    </row>
    <row r="2091" spans="4:6" x14ac:dyDescent="0.3">
      <c r="D2091"/>
    </row>
    <row r="2092" spans="4:6" x14ac:dyDescent="0.3">
      <c r="D2092"/>
      <c r="F2092" s="2"/>
    </row>
    <row r="2093" spans="4:6" x14ac:dyDescent="0.3">
      <c r="D2093"/>
      <c r="F2093" s="2"/>
    </row>
    <row r="2094" spans="4:6" x14ac:dyDescent="0.3">
      <c r="D2094"/>
    </row>
    <row r="2095" spans="4:6" x14ac:dyDescent="0.3">
      <c r="D2095"/>
      <c r="F2095" s="2"/>
    </row>
    <row r="2096" spans="4:6" x14ac:dyDescent="0.3">
      <c r="D2096"/>
      <c r="F2096" s="2"/>
    </row>
    <row r="2097" spans="4:6" x14ac:dyDescent="0.3">
      <c r="D2097"/>
    </row>
    <row r="2098" spans="4:6" x14ac:dyDescent="0.3">
      <c r="D2098"/>
    </row>
    <row r="2099" spans="4:6" x14ac:dyDescent="0.3">
      <c r="D2099"/>
    </row>
    <row r="2100" spans="4:6" x14ac:dyDescent="0.3">
      <c r="D2100"/>
      <c r="F2100" s="2"/>
    </row>
    <row r="2101" spans="4:6" x14ac:dyDescent="0.3">
      <c r="D2101"/>
    </row>
    <row r="2102" spans="4:6" x14ac:dyDescent="0.3">
      <c r="D2102"/>
      <c r="F2102" s="2"/>
    </row>
    <row r="2103" spans="4:6" x14ac:dyDescent="0.3">
      <c r="D2103"/>
      <c r="F2103" s="2"/>
    </row>
    <row r="2104" spans="4:6" x14ac:dyDescent="0.3">
      <c r="D2104"/>
      <c r="F2104" s="2"/>
    </row>
    <row r="2105" spans="4:6" x14ac:dyDescent="0.3">
      <c r="D2105"/>
      <c r="F2105" s="2"/>
    </row>
    <row r="2106" spans="4:6" x14ac:dyDescent="0.3">
      <c r="D2106"/>
    </row>
    <row r="2107" spans="4:6" x14ac:dyDescent="0.3">
      <c r="D2107"/>
    </row>
    <row r="2108" spans="4:6" x14ac:dyDescent="0.3">
      <c r="D2108"/>
    </row>
    <row r="2109" spans="4:6" x14ac:dyDescent="0.3">
      <c r="D2109"/>
    </row>
    <row r="2110" spans="4:6" x14ac:dyDescent="0.3">
      <c r="D2110"/>
      <c r="F2110" s="2"/>
    </row>
    <row r="2111" spans="4:6" x14ac:dyDescent="0.3">
      <c r="D2111"/>
    </row>
    <row r="2112" spans="4:6" x14ac:dyDescent="0.3">
      <c r="D2112"/>
    </row>
    <row r="2113" spans="4:6" x14ac:dyDescent="0.3">
      <c r="D2113"/>
      <c r="F2113" s="2"/>
    </row>
    <row r="2114" spans="4:6" x14ac:dyDescent="0.3">
      <c r="D2114"/>
      <c r="F2114" s="2"/>
    </row>
    <row r="2115" spans="4:6" x14ac:dyDescent="0.3">
      <c r="D2115"/>
    </row>
    <row r="2116" spans="4:6" x14ac:dyDescent="0.3">
      <c r="D2116"/>
      <c r="F2116" s="2"/>
    </row>
    <row r="2117" spans="4:6" x14ac:dyDescent="0.3">
      <c r="D2117"/>
      <c r="F2117" s="2"/>
    </row>
    <row r="2118" spans="4:6" x14ac:dyDescent="0.3">
      <c r="D2118"/>
    </row>
    <row r="2119" spans="4:6" x14ac:dyDescent="0.3">
      <c r="D2119"/>
    </row>
    <row r="2120" spans="4:6" x14ac:dyDescent="0.3">
      <c r="D2120"/>
      <c r="F2120" s="2"/>
    </row>
    <row r="2121" spans="4:6" x14ac:dyDescent="0.3">
      <c r="D2121"/>
      <c r="F2121" s="2"/>
    </row>
    <row r="2122" spans="4:6" x14ac:dyDescent="0.3">
      <c r="D2122"/>
    </row>
    <row r="2123" spans="4:6" x14ac:dyDescent="0.3">
      <c r="D2123"/>
    </row>
    <row r="2124" spans="4:6" x14ac:dyDescent="0.3">
      <c r="D2124"/>
      <c r="F2124" s="2"/>
    </row>
    <row r="2125" spans="4:6" x14ac:dyDescent="0.3">
      <c r="D2125"/>
      <c r="F2125" s="2"/>
    </row>
    <row r="2126" spans="4:6" x14ac:dyDescent="0.3">
      <c r="D2126"/>
      <c r="F2126" s="2"/>
    </row>
    <row r="2127" spans="4:6" x14ac:dyDescent="0.3">
      <c r="D2127"/>
    </row>
    <row r="2128" spans="4:6" x14ac:dyDescent="0.3">
      <c r="D2128"/>
    </row>
    <row r="2129" spans="4:6" x14ac:dyDescent="0.3">
      <c r="D2129"/>
      <c r="F2129" s="2"/>
    </row>
    <row r="2130" spans="4:6" x14ac:dyDescent="0.3">
      <c r="D2130"/>
      <c r="F2130" s="2"/>
    </row>
    <row r="2131" spans="4:6" x14ac:dyDescent="0.3">
      <c r="D2131"/>
    </row>
    <row r="2132" spans="4:6" x14ac:dyDescent="0.3">
      <c r="D2132"/>
      <c r="F2132" s="2"/>
    </row>
    <row r="2133" spans="4:6" x14ac:dyDescent="0.3">
      <c r="D2133"/>
      <c r="F2133" s="2"/>
    </row>
    <row r="2134" spans="4:6" x14ac:dyDescent="0.3">
      <c r="D2134"/>
    </row>
    <row r="2135" spans="4:6" x14ac:dyDescent="0.3">
      <c r="D2135"/>
    </row>
    <row r="2136" spans="4:6" x14ac:dyDescent="0.3">
      <c r="D2136"/>
      <c r="F2136" s="2"/>
    </row>
    <row r="2137" spans="4:6" x14ac:dyDescent="0.3">
      <c r="D2137"/>
      <c r="F2137" s="2"/>
    </row>
    <row r="2138" spans="4:6" x14ac:dyDescent="0.3">
      <c r="D2138"/>
    </row>
    <row r="2139" spans="4:6" x14ac:dyDescent="0.3">
      <c r="D2139"/>
      <c r="F2139" s="2"/>
    </row>
    <row r="2140" spans="4:6" x14ac:dyDescent="0.3">
      <c r="D2140"/>
      <c r="F2140" s="2"/>
    </row>
    <row r="2141" spans="4:6" x14ac:dyDescent="0.3">
      <c r="D2141"/>
    </row>
    <row r="2142" spans="4:6" x14ac:dyDescent="0.3">
      <c r="D2142"/>
      <c r="F2142" s="2"/>
    </row>
    <row r="2143" spans="4:6" x14ac:dyDescent="0.3">
      <c r="D2143"/>
      <c r="F2143" s="2"/>
    </row>
    <row r="2144" spans="4:6" x14ac:dyDescent="0.3">
      <c r="D2144"/>
      <c r="F2144" s="2"/>
    </row>
    <row r="2145" spans="4:6" x14ac:dyDescent="0.3">
      <c r="D2145"/>
      <c r="F2145" s="2"/>
    </row>
    <row r="2146" spans="4:6" x14ac:dyDescent="0.3">
      <c r="D2146"/>
      <c r="F2146" s="2"/>
    </row>
    <row r="2147" spans="4:6" x14ac:dyDescent="0.3">
      <c r="D2147"/>
    </row>
    <row r="2148" spans="4:6" x14ac:dyDescent="0.3">
      <c r="D2148"/>
      <c r="F2148" s="2"/>
    </row>
    <row r="2149" spans="4:6" x14ac:dyDescent="0.3">
      <c r="D2149"/>
      <c r="F2149" s="2"/>
    </row>
    <row r="2150" spans="4:6" x14ac:dyDescent="0.3">
      <c r="D2150"/>
      <c r="F2150" s="2"/>
    </row>
    <row r="2151" spans="4:6" x14ac:dyDescent="0.3">
      <c r="D2151"/>
    </row>
    <row r="2152" spans="4:6" x14ac:dyDescent="0.3">
      <c r="D2152"/>
    </row>
    <row r="2153" spans="4:6" x14ac:dyDescent="0.3">
      <c r="D2153"/>
    </row>
    <row r="2154" spans="4:6" x14ac:dyDescent="0.3">
      <c r="D2154"/>
      <c r="F2154" s="2"/>
    </row>
    <row r="2155" spans="4:6" x14ac:dyDescent="0.3">
      <c r="D2155"/>
    </row>
    <row r="2156" spans="4:6" x14ac:dyDescent="0.3">
      <c r="D2156"/>
      <c r="F2156" s="2"/>
    </row>
    <row r="2157" spans="4:6" x14ac:dyDescent="0.3">
      <c r="D2157"/>
    </row>
    <row r="2158" spans="4:6" x14ac:dyDescent="0.3">
      <c r="D2158"/>
      <c r="F2158" s="2"/>
    </row>
    <row r="2159" spans="4:6" x14ac:dyDescent="0.3">
      <c r="D2159"/>
    </row>
    <row r="2160" spans="4:6" x14ac:dyDescent="0.3">
      <c r="D2160"/>
      <c r="F2160" s="2"/>
    </row>
    <row r="2161" spans="4:6" x14ac:dyDescent="0.3">
      <c r="D2161"/>
      <c r="F2161" s="2"/>
    </row>
    <row r="2162" spans="4:6" x14ac:dyDescent="0.3">
      <c r="D2162"/>
    </row>
    <row r="2163" spans="4:6" x14ac:dyDescent="0.3">
      <c r="D2163"/>
    </row>
    <row r="2164" spans="4:6" x14ac:dyDescent="0.3">
      <c r="D2164"/>
      <c r="F2164" s="2"/>
    </row>
    <row r="2165" spans="4:6" x14ac:dyDescent="0.3">
      <c r="D2165"/>
      <c r="F2165" s="2"/>
    </row>
    <row r="2166" spans="4:6" x14ac:dyDescent="0.3">
      <c r="D2166"/>
      <c r="F2166" s="2"/>
    </row>
    <row r="2167" spans="4:6" x14ac:dyDescent="0.3">
      <c r="D2167"/>
      <c r="F2167" s="2"/>
    </row>
    <row r="2168" spans="4:6" x14ac:dyDescent="0.3">
      <c r="D2168"/>
    </row>
    <row r="2169" spans="4:6" x14ac:dyDescent="0.3">
      <c r="D2169"/>
      <c r="F2169" s="2"/>
    </row>
    <row r="2170" spans="4:6" x14ac:dyDescent="0.3">
      <c r="D2170"/>
      <c r="F2170" s="2"/>
    </row>
    <row r="2171" spans="4:6" x14ac:dyDescent="0.3">
      <c r="D2171"/>
    </row>
    <row r="2172" spans="4:6" x14ac:dyDescent="0.3">
      <c r="D2172"/>
      <c r="F2172" s="2"/>
    </row>
    <row r="2173" spans="4:6" x14ac:dyDescent="0.3">
      <c r="D2173"/>
    </row>
    <row r="2174" spans="4:6" x14ac:dyDescent="0.3">
      <c r="D2174"/>
    </row>
    <row r="2175" spans="4:6" x14ac:dyDescent="0.3">
      <c r="D2175"/>
      <c r="F2175" s="2"/>
    </row>
    <row r="2176" spans="4:6" x14ac:dyDescent="0.3">
      <c r="D2176"/>
      <c r="F2176" s="2"/>
    </row>
    <row r="2177" spans="4:6" x14ac:dyDescent="0.3">
      <c r="D2177"/>
      <c r="F2177" s="2"/>
    </row>
    <row r="2178" spans="4:6" x14ac:dyDescent="0.3">
      <c r="D2178"/>
      <c r="F2178" s="2"/>
    </row>
    <row r="2179" spans="4:6" x14ac:dyDescent="0.3">
      <c r="D2179"/>
    </row>
    <row r="2180" spans="4:6" x14ac:dyDescent="0.3">
      <c r="D2180"/>
    </row>
    <row r="2181" spans="4:6" x14ac:dyDescent="0.3">
      <c r="D2181"/>
    </row>
    <row r="2182" spans="4:6" x14ac:dyDescent="0.3">
      <c r="D2182"/>
      <c r="F2182" s="2"/>
    </row>
    <row r="2183" spans="4:6" x14ac:dyDescent="0.3">
      <c r="D2183"/>
    </row>
    <row r="2184" spans="4:6" x14ac:dyDescent="0.3">
      <c r="D2184"/>
      <c r="F2184" s="2"/>
    </row>
    <row r="2185" spans="4:6" x14ac:dyDescent="0.3">
      <c r="D2185"/>
      <c r="F2185" s="2"/>
    </row>
    <row r="2186" spans="4:6" x14ac:dyDescent="0.3">
      <c r="D2186"/>
      <c r="F2186" s="2"/>
    </row>
    <row r="2187" spans="4:6" x14ac:dyDescent="0.3">
      <c r="D2187"/>
    </row>
    <row r="2188" spans="4:6" x14ac:dyDescent="0.3">
      <c r="D2188"/>
      <c r="F2188" s="2"/>
    </row>
    <row r="2189" spans="4:6" x14ac:dyDescent="0.3">
      <c r="D2189"/>
      <c r="F2189" s="2"/>
    </row>
    <row r="2190" spans="4:6" x14ac:dyDescent="0.3">
      <c r="D2190"/>
    </row>
    <row r="2191" spans="4:6" x14ac:dyDescent="0.3">
      <c r="D2191"/>
      <c r="F2191" s="2"/>
    </row>
    <row r="2192" spans="4:6" x14ac:dyDescent="0.3">
      <c r="D2192"/>
    </row>
    <row r="2193" spans="4:6" x14ac:dyDescent="0.3">
      <c r="D2193"/>
      <c r="F2193" s="2"/>
    </row>
    <row r="2194" spans="4:6" x14ac:dyDescent="0.3">
      <c r="D2194"/>
      <c r="F2194" s="2"/>
    </row>
    <row r="2195" spans="4:6" x14ac:dyDescent="0.3">
      <c r="D2195"/>
      <c r="F2195" s="2"/>
    </row>
    <row r="2196" spans="4:6" x14ac:dyDescent="0.3">
      <c r="D2196"/>
      <c r="F2196" s="2"/>
    </row>
    <row r="2197" spans="4:6" x14ac:dyDescent="0.3">
      <c r="D2197"/>
      <c r="F2197" s="2"/>
    </row>
    <row r="2198" spans="4:6" x14ac:dyDescent="0.3">
      <c r="D2198"/>
    </row>
    <row r="2199" spans="4:6" x14ac:dyDescent="0.3">
      <c r="D2199"/>
      <c r="F2199" s="2"/>
    </row>
    <row r="2200" spans="4:6" x14ac:dyDescent="0.3">
      <c r="D2200"/>
      <c r="F2200" s="2"/>
    </row>
    <row r="2201" spans="4:6" x14ac:dyDescent="0.3">
      <c r="D2201"/>
    </row>
    <row r="2202" spans="4:6" x14ac:dyDescent="0.3">
      <c r="D2202"/>
    </row>
    <row r="2203" spans="4:6" x14ac:dyDescent="0.3">
      <c r="D2203"/>
      <c r="F2203" s="2"/>
    </row>
    <row r="2204" spans="4:6" x14ac:dyDescent="0.3">
      <c r="D2204"/>
      <c r="F2204" s="2"/>
    </row>
    <row r="2205" spans="4:6" x14ac:dyDescent="0.3">
      <c r="D2205"/>
      <c r="F2205" s="2"/>
    </row>
    <row r="2206" spans="4:6" x14ac:dyDescent="0.3">
      <c r="D2206"/>
      <c r="F2206" s="2"/>
    </row>
    <row r="2207" spans="4:6" x14ac:dyDescent="0.3">
      <c r="D2207"/>
      <c r="F2207" s="2"/>
    </row>
    <row r="2208" spans="4:6" x14ac:dyDescent="0.3">
      <c r="D2208"/>
      <c r="F2208" s="2"/>
    </row>
    <row r="2209" spans="4:6" x14ac:dyDescent="0.3">
      <c r="D2209"/>
      <c r="F2209" s="2"/>
    </row>
    <row r="2210" spans="4:6" x14ac:dyDescent="0.3">
      <c r="D2210"/>
    </row>
    <row r="2211" spans="4:6" x14ac:dyDescent="0.3">
      <c r="D2211"/>
      <c r="F2211" s="2"/>
    </row>
    <row r="2212" spans="4:6" x14ac:dyDescent="0.3">
      <c r="D2212"/>
      <c r="F2212" s="2"/>
    </row>
    <row r="2213" spans="4:6" x14ac:dyDescent="0.3">
      <c r="D2213"/>
      <c r="F2213" s="2"/>
    </row>
    <row r="2214" spans="4:6" x14ac:dyDescent="0.3">
      <c r="D2214"/>
    </row>
    <row r="2215" spans="4:6" x14ac:dyDescent="0.3">
      <c r="D2215"/>
    </row>
    <row r="2216" spans="4:6" x14ac:dyDescent="0.3">
      <c r="D2216"/>
      <c r="F2216" s="2"/>
    </row>
    <row r="2217" spans="4:6" x14ac:dyDescent="0.3">
      <c r="D2217"/>
      <c r="F2217" s="2"/>
    </row>
    <row r="2218" spans="4:6" x14ac:dyDescent="0.3">
      <c r="D2218"/>
      <c r="F2218" s="2"/>
    </row>
    <row r="2219" spans="4:6" x14ac:dyDescent="0.3">
      <c r="D2219"/>
      <c r="F2219" s="2"/>
    </row>
    <row r="2220" spans="4:6" x14ac:dyDescent="0.3">
      <c r="D2220"/>
    </row>
    <row r="2221" spans="4:6" x14ac:dyDescent="0.3">
      <c r="D2221"/>
      <c r="F2221" s="2"/>
    </row>
    <row r="2222" spans="4:6" x14ac:dyDescent="0.3">
      <c r="D2222"/>
      <c r="F2222" s="2"/>
    </row>
    <row r="2223" spans="4:6" x14ac:dyDescent="0.3">
      <c r="D2223"/>
      <c r="F2223" s="2"/>
    </row>
    <row r="2224" spans="4:6" x14ac:dyDescent="0.3">
      <c r="D2224"/>
      <c r="F2224" s="2"/>
    </row>
    <row r="2225" spans="4:6" x14ac:dyDescent="0.3">
      <c r="D2225"/>
      <c r="F2225" s="2"/>
    </row>
    <row r="2226" spans="4:6" x14ac:dyDescent="0.3">
      <c r="D2226"/>
      <c r="F2226" s="2"/>
    </row>
    <row r="2227" spans="4:6" x14ac:dyDescent="0.3">
      <c r="D2227"/>
      <c r="F2227" s="2"/>
    </row>
    <row r="2228" spans="4:6" x14ac:dyDescent="0.3">
      <c r="D2228"/>
      <c r="F2228" s="2"/>
    </row>
    <row r="2229" spans="4:6" x14ac:dyDescent="0.3">
      <c r="D2229"/>
    </row>
    <row r="2230" spans="4:6" x14ac:dyDescent="0.3">
      <c r="D2230"/>
      <c r="F2230" s="2"/>
    </row>
    <row r="2231" spans="4:6" x14ac:dyDescent="0.3">
      <c r="D2231"/>
    </row>
    <row r="2232" spans="4:6" x14ac:dyDescent="0.3">
      <c r="D2232"/>
      <c r="F2232" s="2"/>
    </row>
    <row r="2233" spans="4:6" x14ac:dyDescent="0.3">
      <c r="D2233"/>
    </row>
    <row r="2234" spans="4:6" x14ac:dyDescent="0.3">
      <c r="D2234"/>
      <c r="F2234" s="2"/>
    </row>
    <row r="2235" spans="4:6" x14ac:dyDescent="0.3">
      <c r="D2235"/>
    </row>
    <row r="2236" spans="4:6" x14ac:dyDescent="0.3">
      <c r="D2236"/>
      <c r="F2236" s="2"/>
    </row>
    <row r="2237" spans="4:6" x14ac:dyDescent="0.3">
      <c r="D2237"/>
      <c r="F2237" s="2"/>
    </row>
    <row r="2238" spans="4:6" x14ac:dyDescent="0.3">
      <c r="D2238"/>
    </row>
    <row r="2239" spans="4:6" x14ac:dyDescent="0.3">
      <c r="D2239"/>
      <c r="F2239" s="2"/>
    </row>
    <row r="2240" spans="4:6" x14ac:dyDescent="0.3">
      <c r="D2240"/>
      <c r="F2240" s="2"/>
    </row>
    <row r="2241" spans="4:6" x14ac:dyDescent="0.3">
      <c r="D2241"/>
      <c r="F2241" s="2"/>
    </row>
    <row r="2242" spans="4:6" x14ac:dyDescent="0.3">
      <c r="D2242"/>
      <c r="F2242" s="2"/>
    </row>
    <row r="2243" spans="4:6" x14ac:dyDescent="0.3">
      <c r="D2243"/>
      <c r="F2243" s="2"/>
    </row>
    <row r="2244" spans="4:6" x14ac:dyDescent="0.3">
      <c r="D2244"/>
      <c r="F2244" s="2"/>
    </row>
    <row r="2245" spans="4:6" x14ac:dyDescent="0.3">
      <c r="D2245"/>
      <c r="F2245" s="2"/>
    </row>
    <row r="2246" spans="4:6" x14ac:dyDescent="0.3">
      <c r="D2246"/>
      <c r="F2246" s="2"/>
    </row>
    <row r="2247" spans="4:6" x14ac:dyDescent="0.3">
      <c r="D2247"/>
      <c r="F2247" s="2"/>
    </row>
    <row r="2248" spans="4:6" x14ac:dyDescent="0.3">
      <c r="D2248"/>
      <c r="F2248" s="2"/>
    </row>
    <row r="2249" spans="4:6" x14ac:dyDescent="0.3">
      <c r="D2249"/>
    </row>
    <row r="2250" spans="4:6" x14ac:dyDescent="0.3">
      <c r="D2250"/>
    </row>
    <row r="2251" spans="4:6" x14ac:dyDescent="0.3">
      <c r="D2251"/>
    </row>
    <row r="2252" spans="4:6" x14ac:dyDescent="0.3">
      <c r="D2252"/>
    </row>
    <row r="2253" spans="4:6" x14ac:dyDescent="0.3">
      <c r="D2253"/>
      <c r="F2253" s="2"/>
    </row>
    <row r="2254" spans="4:6" x14ac:dyDescent="0.3">
      <c r="D2254"/>
      <c r="F2254" s="2"/>
    </row>
    <row r="2255" spans="4:6" x14ac:dyDescent="0.3">
      <c r="D2255"/>
    </row>
    <row r="2256" spans="4:6" x14ac:dyDescent="0.3">
      <c r="D2256"/>
      <c r="F2256" s="2"/>
    </row>
    <row r="2257" spans="4:6" x14ac:dyDescent="0.3">
      <c r="D2257"/>
      <c r="F2257" s="2"/>
    </row>
    <row r="2258" spans="4:6" x14ac:dyDescent="0.3">
      <c r="D2258"/>
    </row>
    <row r="2259" spans="4:6" x14ac:dyDescent="0.3">
      <c r="D2259"/>
      <c r="F2259" s="2"/>
    </row>
    <row r="2260" spans="4:6" x14ac:dyDescent="0.3">
      <c r="D2260"/>
      <c r="F2260" s="2"/>
    </row>
    <row r="2261" spans="4:6" x14ac:dyDescent="0.3">
      <c r="D2261"/>
      <c r="F2261" s="2"/>
    </row>
    <row r="2262" spans="4:6" x14ac:dyDescent="0.3">
      <c r="D2262"/>
    </row>
    <row r="2263" spans="4:6" x14ac:dyDescent="0.3">
      <c r="D2263"/>
      <c r="F2263" s="2"/>
    </row>
    <row r="2264" spans="4:6" x14ac:dyDescent="0.3">
      <c r="D2264"/>
      <c r="F2264" s="2"/>
    </row>
    <row r="2265" spans="4:6" x14ac:dyDescent="0.3">
      <c r="D2265"/>
      <c r="F2265" s="2"/>
    </row>
    <row r="2266" spans="4:6" x14ac:dyDescent="0.3">
      <c r="D2266"/>
      <c r="F2266" s="2"/>
    </row>
    <row r="2267" spans="4:6" x14ac:dyDescent="0.3">
      <c r="D2267"/>
      <c r="F2267" s="2"/>
    </row>
    <row r="2268" spans="4:6" x14ac:dyDescent="0.3">
      <c r="D2268"/>
    </row>
    <row r="2269" spans="4:6" x14ac:dyDescent="0.3">
      <c r="D2269"/>
      <c r="F2269" s="2"/>
    </row>
    <row r="2270" spans="4:6" x14ac:dyDescent="0.3">
      <c r="D2270"/>
    </row>
    <row r="2271" spans="4:6" x14ac:dyDescent="0.3">
      <c r="D2271"/>
      <c r="F2271" s="2"/>
    </row>
    <row r="2272" spans="4:6" x14ac:dyDescent="0.3">
      <c r="D2272"/>
      <c r="F2272" s="2"/>
    </row>
    <row r="2273" spans="4:6" x14ac:dyDescent="0.3">
      <c r="D2273"/>
      <c r="F2273" s="2"/>
    </row>
    <row r="2274" spans="4:6" x14ac:dyDescent="0.3">
      <c r="D2274"/>
    </row>
    <row r="2275" spans="4:6" x14ac:dyDescent="0.3">
      <c r="D2275"/>
      <c r="F2275" s="2"/>
    </row>
    <row r="2276" spans="4:6" x14ac:dyDescent="0.3">
      <c r="D2276"/>
      <c r="F2276" s="2"/>
    </row>
    <row r="2277" spans="4:6" x14ac:dyDescent="0.3">
      <c r="D2277"/>
      <c r="F2277" s="2"/>
    </row>
    <row r="2278" spans="4:6" x14ac:dyDescent="0.3">
      <c r="D2278"/>
    </row>
    <row r="2279" spans="4:6" x14ac:dyDescent="0.3">
      <c r="D2279"/>
    </row>
    <row r="2280" spans="4:6" x14ac:dyDescent="0.3">
      <c r="D2280"/>
      <c r="F2280" s="2"/>
    </row>
    <row r="2281" spans="4:6" x14ac:dyDescent="0.3">
      <c r="D2281"/>
    </row>
    <row r="2282" spans="4:6" x14ac:dyDescent="0.3">
      <c r="D2282"/>
    </row>
    <row r="2283" spans="4:6" x14ac:dyDescent="0.3">
      <c r="D2283"/>
    </row>
    <row r="2284" spans="4:6" x14ac:dyDescent="0.3">
      <c r="D2284"/>
    </row>
    <row r="2285" spans="4:6" x14ac:dyDescent="0.3">
      <c r="D2285"/>
      <c r="F2285" s="2"/>
    </row>
    <row r="2286" spans="4:6" x14ac:dyDescent="0.3">
      <c r="D2286"/>
      <c r="F2286" s="2"/>
    </row>
    <row r="2287" spans="4:6" x14ac:dyDescent="0.3">
      <c r="D2287"/>
    </row>
    <row r="2288" spans="4:6" x14ac:dyDescent="0.3">
      <c r="D2288"/>
      <c r="F2288" s="2"/>
    </row>
    <row r="2289" spans="4:6" x14ac:dyDescent="0.3">
      <c r="D2289"/>
    </row>
    <row r="2290" spans="4:6" x14ac:dyDescent="0.3">
      <c r="D2290"/>
    </row>
    <row r="2291" spans="4:6" x14ac:dyDescent="0.3">
      <c r="D2291"/>
    </row>
    <row r="2292" spans="4:6" x14ac:dyDescent="0.3">
      <c r="D2292"/>
    </row>
    <row r="2293" spans="4:6" x14ac:dyDescent="0.3">
      <c r="D2293"/>
    </row>
    <row r="2294" spans="4:6" x14ac:dyDescent="0.3">
      <c r="D2294"/>
      <c r="F2294" s="2"/>
    </row>
    <row r="2295" spans="4:6" x14ac:dyDescent="0.3">
      <c r="D2295"/>
    </row>
    <row r="2296" spans="4:6" x14ac:dyDescent="0.3">
      <c r="D2296"/>
    </row>
    <row r="2297" spans="4:6" x14ac:dyDescent="0.3">
      <c r="D2297"/>
      <c r="F2297" s="2"/>
    </row>
    <row r="2298" spans="4:6" x14ac:dyDescent="0.3">
      <c r="D2298"/>
      <c r="F2298" s="2"/>
    </row>
    <row r="2299" spans="4:6" x14ac:dyDescent="0.3">
      <c r="D2299"/>
      <c r="F2299" s="2"/>
    </row>
    <row r="2300" spans="4:6" x14ac:dyDescent="0.3">
      <c r="D2300"/>
      <c r="F2300" s="2"/>
    </row>
    <row r="2301" spans="4:6" x14ac:dyDescent="0.3">
      <c r="D2301"/>
      <c r="F2301" s="2"/>
    </row>
    <row r="2302" spans="4:6" x14ac:dyDescent="0.3">
      <c r="D2302"/>
      <c r="F2302" s="2"/>
    </row>
    <row r="2303" spans="4:6" x14ac:dyDescent="0.3">
      <c r="D2303"/>
      <c r="F2303" s="2"/>
    </row>
    <row r="2304" spans="4:6" x14ac:dyDescent="0.3">
      <c r="D2304"/>
      <c r="F2304" s="2"/>
    </row>
    <row r="2305" spans="4:6" x14ac:dyDescent="0.3">
      <c r="D2305"/>
      <c r="F2305" s="2"/>
    </row>
    <row r="2306" spans="4:6" x14ac:dyDescent="0.3">
      <c r="D2306"/>
    </row>
    <row r="2307" spans="4:6" x14ac:dyDescent="0.3">
      <c r="D2307"/>
      <c r="F2307" s="2"/>
    </row>
    <row r="2308" spans="4:6" x14ac:dyDescent="0.3">
      <c r="D2308"/>
      <c r="F2308" s="2"/>
    </row>
    <row r="2309" spans="4:6" x14ac:dyDescent="0.3">
      <c r="D2309"/>
      <c r="F2309" s="2"/>
    </row>
    <row r="2310" spans="4:6" x14ac:dyDescent="0.3">
      <c r="D2310"/>
    </row>
    <row r="2311" spans="4:6" x14ac:dyDescent="0.3">
      <c r="D2311"/>
      <c r="F2311" s="2"/>
    </row>
    <row r="2312" spans="4:6" x14ac:dyDescent="0.3">
      <c r="D2312"/>
    </row>
    <row r="2313" spans="4:6" x14ac:dyDescent="0.3">
      <c r="D2313"/>
    </row>
    <row r="2314" spans="4:6" x14ac:dyDescent="0.3">
      <c r="D2314"/>
      <c r="F2314" s="2"/>
    </row>
    <row r="2315" spans="4:6" x14ac:dyDescent="0.3">
      <c r="D2315"/>
      <c r="F2315" s="2"/>
    </row>
    <row r="2316" spans="4:6" x14ac:dyDescent="0.3">
      <c r="D2316"/>
    </row>
    <row r="2317" spans="4:6" x14ac:dyDescent="0.3">
      <c r="D2317"/>
      <c r="F2317" s="2"/>
    </row>
    <row r="2318" spans="4:6" x14ac:dyDescent="0.3">
      <c r="D2318"/>
      <c r="F2318" s="2"/>
    </row>
    <row r="2319" spans="4:6" x14ac:dyDescent="0.3">
      <c r="D2319"/>
      <c r="F2319" s="2"/>
    </row>
    <row r="2320" spans="4:6" x14ac:dyDescent="0.3">
      <c r="D2320"/>
    </row>
    <row r="2321" spans="4:6" x14ac:dyDescent="0.3">
      <c r="D2321"/>
      <c r="F2321" s="2"/>
    </row>
    <row r="2322" spans="4:6" x14ac:dyDescent="0.3">
      <c r="D2322"/>
      <c r="F2322" s="2"/>
    </row>
    <row r="2323" spans="4:6" x14ac:dyDescent="0.3">
      <c r="D2323"/>
    </row>
    <row r="2324" spans="4:6" x14ac:dyDescent="0.3">
      <c r="D2324"/>
      <c r="F2324" s="2"/>
    </row>
    <row r="2325" spans="4:6" x14ac:dyDescent="0.3">
      <c r="D2325"/>
      <c r="F2325" s="2"/>
    </row>
    <row r="2326" spans="4:6" x14ac:dyDescent="0.3">
      <c r="D2326"/>
      <c r="F2326" s="2"/>
    </row>
    <row r="2327" spans="4:6" x14ac:dyDescent="0.3">
      <c r="D2327"/>
    </row>
    <row r="2328" spans="4:6" x14ac:dyDescent="0.3">
      <c r="D2328"/>
    </row>
    <row r="2329" spans="4:6" x14ac:dyDescent="0.3">
      <c r="D2329"/>
      <c r="F2329" s="2"/>
    </row>
    <row r="2330" spans="4:6" x14ac:dyDescent="0.3">
      <c r="D2330"/>
    </row>
    <row r="2331" spans="4:6" x14ac:dyDescent="0.3">
      <c r="D2331"/>
    </row>
    <row r="2332" spans="4:6" x14ac:dyDescent="0.3">
      <c r="D2332"/>
      <c r="F2332" s="2"/>
    </row>
    <row r="2333" spans="4:6" x14ac:dyDescent="0.3">
      <c r="D2333"/>
      <c r="F2333" s="2"/>
    </row>
    <row r="2334" spans="4:6" x14ac:dyDescent="0.3">
      <c r="D2334"/>
      <c r="F2334" s="2"/>
    </row>
    <row r="2335" spans="4:6" x14ac:dyDescent="0.3">
      <c r="D2335"/>
    </row>
    <row r="2336" spans="4:6" x14ac:dyDescent="0.3">
      <c r="D2336"/>
      <c r="F2336" s="2"/>
    </row>
    <row r="2337" spans="4:6" x14ac:dyDescent="0.3">
      <c r="D2337"/>
    </row>
    <row r="2338" spans="4:6" x14ac:dyDescent="0.3">
      <c r="D2338"/>
    </row>
    <row r="2339" spans="4:6" x14ac:dyDescent="0.3">
      <c r="D2339"/>
    </row>
    <row r="2340" spans="4:6" x14ac:dyDescent="0.3">
      <c r="D2340"/>
    </row>
    <row r="2341" spans="4:6" x14ac:dyDescent="0.3">
      <c r="D2341"/>
    </row>
    <row r="2342" spans="4:6" x14ac:dyDescent="0.3">
      <c r="D2342"/>
      <c r="F2342" s="2"/>
    </row>
    <row r="2343" spans="4:6" x14ac:dyDescent="0.3">
      <c r="D2343"/>
    </row>
    <row r="2344" spans="4:6" x14ac:dyDescent="0.3">
      <c r="D2344"/>
      <c r="F2344" s="2"/>
    </row>
    <row r="2345" spans="4:6" x14ac:dyDescent="0.3">
      <c r="D2345"/>
      <c r="F2345" s="2"/>
    </row>
    <row r="2346" spans="4:6" x14ac:dyDescent="0.3">
      <c r="D2346"/>
    </row>
    <row r="2347" spans="4:6" x14ac:dyDescent="0.3">
      <c r="D2347"/>
      <c r="F2347" s="2"/>
    </row>
    <row r="2348" spans="4:6" x14ac:dyDescent="0.3">
      <c r="D2348"/>
      <c r="F2348" s="2"/>
    </row>
    <row r="2349" spans="4:6" x14ac:dyDescent="0.3">
      <c r="D2349"/>
    </row>
    <row r="2350" spans="4:6" x14ac:dyDescent="0.3">
      <c r="D2350"/>
    </row>
    <row r="2351" spans="4:6" x14ac:dyDescent="0.3">
      <c r="D2351"/>
      <c r="F2351" s="2"/>
    </row>
    <row r="2352" spans="4:6" x14ac:dyDescent="0.3">
      <c r="D2352"/>
      <c r="F2352" s="2"/>
    </row>
    <row r="2353" spans="4:6" x14ac:dyDescent="0.3">
      <c r="D2353"/>
      <c r="F2353" s="2"/>
    </row>
    <row r="2354" spans="4:6" x14ac:dyDescent="0.3">
      <c r="D2354"/>
      <c r="F2354" s="2"/>
    </row>
    <row r="2355" spans="4:6" x14ac:dyDescent="0.3">
      <c r="D2355"/>
    </row>
    <row r="2356" spans="4:6" x14ac:dyDescent="0.3">
      <c r="D2356"/>
      <c r="F2356" s="2"/>
    </row>
    <row r="2357" spans="4:6" x14ac:dyDescent="0.3">
      <c r="D2357"/>
      <c r="F2357" s="2"/>
    </row>
    <row r="2358" spans="4:6" x14ac:dyDescent="0.3">
      <c r="D2358"/>
      <c r="F2358" s="2"/>
    </row>
    <row r="2359" spans="4:6" x14ac:dyDescent="0.3">
      <c r="D2359"/>
      <c r="F2359" s="2"/>
    </row>
    <row r="2360" spans="4:6" x14ac:dyDescent="0.3">
      <c r="D2360"/>
      <c r="F2360" s="2"/>
    </row>
    <row r="2361" spans="4:6" x14ac:dyDescent="0.3">
      <c r="D2361"/>
      <c r="F2361" s="2"/>
    </row>
    <row r="2362" spans="4:6" x14ac:dyDescent="0.3">
      <c r="D2362"/>
      <c r="F2362" s="2"/>
    </row>
    <row r="2363" spans="4:6" x14ac:dyDescent="0.3">
      <c r="D2363"/>
      <c r="F2363" s="2"/>
    </row>
    <row r="2364" spans="4:6" x14ac:dyDescent="0.3">
      <c r="D2364"/>
      <c r="F2364" s="2"/>
    </row>
    <row r="2365" spans="4:6" x14ac:dyDescent="0.3">
      <c r="D2365"/>
    </row>
    <row r="2366" spans="4:6" x14ac:dyDescent="0.3">
      <c r="D2366"/>
      <c r="F2366" s="2"/>
    </row>
    <row r="2367" spans="4:6" x14ac:dyDescent="0.3">
      <c r="D2367"/>
      <c r="F2367" s="2"/>
    </row>
    <row r="2368" spans="4:6" x14ac:dyDescent="0.3">
      <c r="D2368"/>
      <c r="F2368" s="2"/>
    </row>
    <row r="2369" spans="4:6" x14ac:dyDescent="0.3">
      <c r="D2369"/>
    </row>
    <row r="2370" spans="4:6" x14ac:dyDescent="0.3">
      <c r="D2370"/>
      <c r="F2370" s="2"/>
    </row>
    <row r="2371" spans="4:6" x14ac:dyDescent="0.3">
      <c r="D2371"/>
      <c r="F2371" s="2"/>
    </row>
    <row r="2372" spans="4:6" x14ac:dyDescent="0.3">
      <c r="D2372"/>
    </row>
    <row r="2373" spans="4:6" x14ac:dyDescent="0.3">
      <c r="D2373"/>
    </row>
    <row r="2374" spans="4:6" x14ac:dyDescent="0.3">
      <c r="D2374"/>
    </row>
    <row r="2375" spans="4:6" x14ac:dyDescent="0.3">
      <c r="D2375"/>
      <c r="F2375" s="2"/>
    </row>
    <row r="2376" spans="4:6" x14ac:dyDescent="0.3">
      <c r="D2376"/>
    </row>
    <row r="2377" spans="4:6" x14ac:dyDescent="0.3">
      <c r="D2377"/>
    </row>
    <row r="2378" spans="4:6" x14ac:dyDescent="0.3">
      <c r="D2378"/>
      <c r="F2378" s="2"/>
    </row>
    <row r="2379" spans="4:6" x14ac:dyDescent="0.3">
      <c r="D2379"/>
      <c r="F2379" s="2"/>
    </row>
    <row r="2380" spans="4:6" x14ac:dyDescent="0.3">
      <c r="D2380"/>
      <c r="F2380" s="2"/>
    </row>
    <row r="2381" spans="4:6" x14ac:dyDescent="0.3">
      <c r="D2381"/>
      <c r="F2381" s="2"/>
    </row>
    <row r="2382" spans="4:6" x14ac:dyDescent="0.3">
      <c r="D2382"/>
      <c r="F2382" s="2"/>
    </row>
    <row r="2383" spans="4:6" x14ac:dyDescent="0.3">
      <c r="D2383"/>
      <c r="F2383" s="2"/>
    </row>
    <row r="2384" spans="4:6" x14ac:dyDescent="0.3">
      <c r="D2384"/>
      <c r="F2384" s="2"/>
    </row>
    <row r="2385" spans="4:6" x14ac:dyDescent="0.3">
      <c r="D2385"/>
    </row>
    <row r="2386" spans="4:6" x14ac:dyDescent="0.3">
      <c r="D2386"/>
      <c r="F2386" s="2"/>
    </row>
    <row r="2387" spans="4:6" x14ac:dyDescent="0.3">
      <c r="D2387"/>
      <c r="F2387" s="2"/>
    </row>
    <row r="2388" spans="4:6" x14ac:dyDescent="0.3">
      <c r="D2388"/>
    </row>
    <row r="2389" spans="4:6" x14ac:dyDescent="0.3">
      <c r="D2389"/>
      <c r="F2389" s="2"/>
    </row>
    <row r="2390" spans="4:6" x14ac:dyDescent="0.3">
      <c r="D2390"/>
      <c r="F2390" s="2"/>
    </row>
    <row r="2391" spans="4:6" x14ac:dyDescent="0.3">
      <c r="D2391"/>
      <c r="F2391" s="2"/>
    </row>
    <row r="2392" spans="4:6" x14ac:dyDescent="0.3">
      <c r="D2392"/>
    </row>
    <row r="2393" spans="4:6" x14ac:dyDescent="0.3">
      <c r="D2393"/>
      <c r="F2393" s="2"/>
    </row>
    <row r="2394" spans="4:6" x14ac:dyDescent="0.3">
      <c r="D2394"/>
    </row>
    <row r="2395" spans="4:6" x14ac:dyDescent="0.3">
      <c r="D2395"/>
      <c r="F2395" s="2"/>
    </row>
    <row r="2396" spans="4:6" x14ac:dyDescent="0.3">
      <c r="D2396"/>
      <c r="F2396" s="2"/>
    </row>
    <row r="2397" spans="4:6" x14ac:dyDescent="0.3">
      <c r="D2397"/>
      <c r="F2397" s="2"/>
    </row>
    <row r="2398" spans="4:6" x14ac:dyDescent="0.3">
      <c r="D2398"/>
      <c r="F2398" s="2"/>
    </row>
    <row r="2399" spans="4:6" x14ac:dyDescent="0.3">
      <c r="D2399"/>
      <c r="F2399" s="2"/>
    </row>
    <row r="2400" spans="4:6" x14ac:dyDescent="0.3">
      <c r="D2400"/>
      <c r="F2400" s="2"/>
    </row>
    <row r="2401" spans="4:6" x14ac:dyDescent="0.3">
      <c r="D2401"/>
      <c r="F2401" s="2"/>
    </row>
    <row r="2402" spans="4:6" x14ac:dyDescent="0.3">
      <c r="D2402"/>
      <c r="F2402" s="2"/>
    </row>
    <row r="2403" spans="4:6" x14ac:dyDescent="0.3">
      <c r="D2403"/>
    </row>
    <row r="2404" spans="4:6" x14ac:dyDescent="0.3">
      <c r="D2404"/>
    </row>
    <row r="2405" spans="4:6" x14ac:dyDescent="0.3">
      <c r="D2405"/>
      <c r="F2405" s="2"/>
    </row>
    <row r="2406" spans="4:6" x14ac:dyDescent="0.3">
      <c r="D2406"/>
      <c r="F2406" s="2"/>
    </row>
    <row r="2407" spans="4:6" x14ac:dyDescent="0.3">
      <c r="D2407"/>
      <c r="F2407" s="2"/>
    </row>
    <row r="2408" spans="4:6" x14ac:dyDescent="0.3">
      <c r="D2408"/>
      <c r="F2408" s="2"/>
    </row>
    <row r="2409" spans="4:6" x14ac:dyDescent="0.3">
      <c r="D2409"/>
    </row>
    <row r="2410" spans="4:6" x14ac:dyDescent="0.3">
      <c r="D2410"/>
      <c r="F2410" s="2"/>
    </row>
    <row r="2411" spans="4:6" x14ac:dyDescent="0.3">
      <c r="D2411"/>
    </row>
    <row r="2412" spans="4:6" x14ac:dyDescent="0.3">
      <c r="D2412"/>
      <c r="F2412" s="2"/>
    </row>
    <row r="2413" spans="4:6" x14ac:dyDescent="0.3">
      <c r="D2413"/>
    </row>
    <row r="2414" spans="4:6" x14ac:dyDescent="0.3">
      <c r="D2414"/>
      <c r="F2414" s="2"/>
    </row>
    <row r="2415" spans="4:6" x14ac:dyDescent="0.3">
      <c r="D2415"/>
      <c r="F2415" s="2"/>
    </row>
    <row r="2416" spans="4:6" x14ac:dyDescent="0.3">
      <c r="D2416"/>
      <c r="F2416" s="2"/>
    </row>
    <row r="2417" spans="4:6" x14ac:dyDescent="0.3">
      <c r="D2417"/>
      <c r="F2417" s="2"/>
    </row>
    <row r="2418" spans="4:6" x14ac:dyDescent="0.3">
      <c r="D2418"/>
      <c r="F2418" s="2"/>
    </row>
    <row r="2419" spans="4:6" x14ac:dyDescent="0.3">
      <c r="D2419"/>
      <c r="F2419" s="2"/>
    </row>
    <row r="2420" spans="4:6" x14ac:dyDescent="0.3">
      <c r="D2420"/>
    </row>
    <row r="2421" spans="4:6" x14ac:dyDescent="0.3">
      <c r="D2421"/>
      <c r="F2421" s="2"/>
    </row>
    <row r="2422" spans="4:6" x14ac:dyDescent="0.3">
      <c r="D2422"/>
      <c r="F2422" s="2"/>
    </row>
    <row r="2423" spans="4:6" x14ac:dyDescent="0.3">
      <c r="D2423"/>
    </row>
    <row r="2424" spans="4:6" x14ac:dyDescent="0.3">
      <c r="D2424"/>
      <c r="F2424" s="2"/>
    </row>
    <row r="2425" spans="4:6" x14ac:dyDescent="0.3">
      <c r="D2425"/>
      <c r="F2425" s="2"/>
    </row>
    <row r="2426" spans="4:6" x14ac:dyDescent="0.3">
      <c r="D2426"/>
      <c r="F2426" s="2"/>
    </row>
    <row r="2427" spans="4:6" x14ac:dyDescent="0.3">
      <c r="D2427"/>
    </row>
    <row r="2428" spans="4:6" x14ac:dyDescent="0.3">
      <c r="D2428"/>
    </row>
    <row r="2429" spans="4:6" x14ac:dyDescent="0.3">
      <c r="D2429"/>
      <c r="F2429" s="2"/>
    </row>
    <row r="2430" spans="4:6" x14ac:dyDescent="0.3">
      <c r="D2430"/>
      <c r="F2430" s="2"/>
    </row>
    <row r="2431" spans="4:6" x14ac:dyDescent="0.3">
      <c r="D2431"/>
      <c r="F2431" s="2"/>
    </row>
    <row r="2432" spans="4:6" x14ac:dyDescent="0.3">
      <c r="D2432"/>
      <c r="F2432" s="2"/>
    </row>
    <row r="2433" spans="4:6" x14ac:dyDescent="0.3">
      <c r="D2433"/>
      <c r="F2433" s="2"/>
    </row>
    <row r="2434" spans="4:6" x14ac:dyDescent="0.3">
      <c r="D2434"/>
      <c r="F2434" s="2"/>
    </row>
    <row r="2435" spans="4:6" x14ac:dyDescent="0.3">
      <c r="D2435"/>
    </row>
    <row r="2436" spans="4:6" x14ac:dyDescent="0.3">
      <c r="D2436"/>
      <c r="F2436" s="2"/>
    </row>
    <row r="2437" spans="4:6" x14ac:dyDescent="0.3">
      <c r="D2437"/>
      <c r="F2437" s="2"/>
    </row>
    <row r="2438" spans="4:6" x14ac:dyDescent="0.3">
      <c r="D2438"/>
    </row>
    <row r="2439" spans="4:6" x14ac:dyDescent="0.3">
      <c r="D2439"/>
      <c r="F2439" s="2"/>
    </row>
    <row r="2440" spans="4:6" x14ac:dyDescent="0.3">
      <c r="D2440"/>
    </row>
    <row r="2441" spans="4:6" x14ac:dyDescent="0.3">
      <c r="D2441"/>
    </row>
    <row r="2442" spans="4:6" x14ac:dyDescent="0.3">
      <c r="D2442"/>
      <c r="F2442" s="2"/>
    </row>
    <row r="2443" spans="4:6" x14ac:dyDescent="0.3">
      <c r="D2443"/>
    </row>
    <row r="2444" spans="4:6" x14ac:dyDescent="0.3">
      <c r="D2444"/>
    </row>
    <row r="2445" spans="4:6" x14ac:dyDescent="0.3">
      <c r="D2445"/>
      <c r="F2445" s="2"/>
    </row>
    <row r="2446" spans="4:6" x14ac:dyDescent="0.3">
      <c r="D2446"/>
      <c r="F2446" s="2"/>
    </row>
    <row r="2447" spans="4:6" x14ac:dyDescent="0.3">
      <c r="D2447"/>
      <c r="F2447" s="2"/>
    </row>
    <row r="2448" spans="4:6" x14ac:dyDescent="0.3">
      <c r="D2448"/>
      <c r="F2448" s="2"/>
    </row>
    <row r="2449" spans="4:6" x14ac:dyDescent="0.3">
      <c r="D2449"/>
    </row>
    <row r="2450" spans="4:6" x14ac:dyDescent="0.3">
      <c r="D2450"/>
    </row>
    <row r="2451" spans="4:6" x14ac:dyDescent="0.3">
      <c r="D2451"/>
      <c r="F2451" s="2"/>
    </row>
    <row r="2452" spans="4:6" x14ac:dyDescent="0.3">
      <c r="D2452"/>
      <c r="F2452" s="2"/>
    </row>
    <row r="2453" spans="4:6" x14ac:dyDescent="0.3">
      <c r="D2453"/>
      <c r="F2453" s="2"/>
    </row>
    <row r="2454" spans="4:6" x14ac:dyDescent="0.3">
      <c r="D2454"/>
      <c r="F2454" s="2"/>
    </row>
    <row r="2455" spans="4:6" x14ac:dyDescent="0.3">
      <c r="D2455"/>
      <c r="F2455" s="2"/>
    </row>
    <row r="2456" spans="4:6" x14ac:dyDescent="0.3">
      <c r="D2456"/>
      <c r="F2456" s="2"/>
    </row>
    <row r="2457" spans="4:6" x14ac:dyDescent="0.3">
      <c r="D2457"/>
      <c r="F2457" s="2"/>
    </row>
    <row r="2458" spans="4:6" x14ac:dyDescent="0.3">
      <c r="D2458"/>
    </row>
    <row r="2459" spans="4:6" x14ac:dyDescent="0.3">
      <c r="D2459"/>
    </row>
    <row r="2460" spans="4:6" x14ac:dyDescent="0.3">
      <c r="D2460"/>
      <c r="F2460" s="2"/>
    </row>
    <row r="2461" spans="4:6" x14ac:dyDescent="0.3">
      <c r="D2461"/>
      <c r="F2461" s="2"/>
    </row>
    <row r="2462" spans="4:6" x14ac:dyDescent="0.3">
      <c r="D2462"/>
      <c r="F2462" s="2"/>
    </row>
    <row r="2463" spans="4:6" x14ac:dyDescent="0.3">
      <c r="D2463"/>
      <c r="F2463" s="2"/>
    </row>
    <row r="2464" spans="4:6" x14ac:dyDescent="0.3">
      <c r="D2464"/>
    </row>
    <row r="2465" spans="4:6" x14ac:dyDescent="0.3">
      <c r="D2465"/>
    </row>
    <row r="2466" spans="4:6" x14ac:dyDescent="0.3">
      <c r="D2466"/>
      <c r="F2466" s="2"/>
    </row>
    <row r="2467" spans="4:6" x14ac:dyDescent="0.3">
      <c r="D2467"/>
    </row>
    <row r="2468" spans="4:6" x14ac:dyDescent="0.3">
      <c r="D2468"/>
      <c r="F2468" s="2"/>
    </row>
    <row r="2469" spans="4:6" x14ac:dyDescent="0.3">
      <c r="D2469"/>
      <c r="F2469" s="2"/>
    </row>
    <row r="2470" spans="4:6" x14ac:dyDescent="0.3">
      <c r="D2470"/>
    </row>
    <row r="2471" spans="4:6" x14ac:dyDescent="0.3">
      <c r="D2471"/>
      <c r="F2471" s="2"/>
    </row>
    <row r="2472" spans="4:6" x14ac:dyDescent="0.3">
      <c r="D2472"/>
      <c r="F2472" s="2"/>
    </row>
    <row r="2473" spans="4:6" x14ac:dyDescent="0.3">
      <c r="D2473"/>
      <c r="F2473" s="2"/>
    </row>
    <row r="2474" spans="4:6" x14ac:dyDescent="0.3">
      <c r="D2474"/>
    </row>
    <row r="2475" spans="4:6" x14ac:dyDescent="0.3">
      <c r="D2475"/>
      <c r="F2475" s="2"/>
    </row>
    <row r="2476" spans="4:6" x14ac:dyDescent="0.3">
      <c r="D2476"/>
    </row>
    <row r="2477" spans="4:6" x14ac:dyDescent="0.3">
      <c r="D2477"/>
    </row>
    <row r="2478" spans="4:6" x14ac:dyDescent="0.3">
      <c r="D2478"/>
      <c r="F2478" s="2"/>
    </row>
    <row r="2479" spans="4:6" x14ac:dyDescent="0.3">
      <c r="D2479"/>
    </row>
    <row r="2480" spans="4:6" x14ac:dyDescent="0.3">
      <c r="D2480"/>
      <c r="F2480" s="2"/>
    </row>
    <row r="2481" spans="4:6" x14ac:dyDescent="0.3">
      <c r="D2481"/>
      <c r="F2481" s="2"/>
    </row>
    <row r="2482" spans="4:6" x14ac:dyDescent="0.3">
      <c r="D2482"/>
      <c r="F2482" s="2"/>
    </row>
    <row r="2483" spans="4:6" x14ac:dyDescent="0.3">
      <c r="D2483"/>
      <c r="F2483" s="2"/>
    </row>
    <row r="2484" spans="4:6" x14ac:dyDescent="0.3">
      <c r="D2484"/>
      <c r="F2484" s="2"/>
    </row>
    <row r="2485" spans="4:6" x14ac:dyDescent="0.3">
      <c r="D2485"/>
      <c r="F2485" s="2"/>
    </row>
    <row r="2486" spans="4:6" x14ac:dyDescent="0.3">
      <c r="D2486"/>
      <c r="F2486" s="2"/>
    </row>
    <row r="2487" spans="4:6" x14ac:dyDescent="0.3">
      <c r="D2487"/>
    </row>
    <row r="2488" spans="4:6" x14ac:dyDescent="0.3">
      <c r="D2488"/>
      <c r="F2488" s="2"/>
    </row>
    <row r="2489" spans="4:6" x14ac:dyDescent="0.3">
      <c r="D2489"/>
    </row>
    <row r="2490" spans="4:6" x14ac:dyDescent="0.3">
      <c r="D2490"/>
      <c r="F2490" s="2"/>
    </row>
    <row r="2491" spans="4:6" x14ac:dyDescent="0.3">
      <c r="D2491"/>
      <c r="F2491" s="2"/>
    </row>
    <row r="2492" spans="4:6" x14ac:dyDescent="0.3">
      <c r="D2492"/>
    </row>
    <row r="2493" spans="4:6" x14ac:dyDescent="0.3">
      <c r="D2493"/>
    </row>
    <row r="2494" spans="4:6" x14ac:dyDescent="0.3">
      <c r="D2494"/>
      <c r="F2494" s="2"/>
    </row>
    <row r="2495" spans="4:6" x14ac:dyDescent="0.3">
      <c r="D2495"/>
      <c r="F2495" s="2"/>
    </row>
    <row r="2496" spans="4:6" x14ac:dyDescent="0.3">
      <c r="D2496"/>
    </row>
    <row r="2497" spans="4:6" x14ac:dyDescent="0.3">
      <c r="D2497"/>
      <c r="F2497" s="2"/>
    </row>
    <row r="2498" spans="4:6" x14ac:dyDescent="0.3">
      <c r="D2498"/>
      <c r="F2498" s="2"/>
    </row>
    <row r="2499" spans="4:6" x14ac:dyDescent="0.3">
      <c r="D2499"/>
    </row>
    <row r="2500" spans="4:6" x14ac:dyDescent="0.3">
      <c r="D2500"/>
    </row>
    <row r="2501" spans="4:6" x14ac:dyDescent="0.3">
      <c r="D2501"/>
    </row>
    <row r="2502" spans="4:6" x14ac:dyDescent="0.3">
      <c r="D2502"/>
      <c r="F2502" s="2"/>
    </row>
    <row r="2503" spans="4:6" x14ac:dyDescent="0.3">
      <c r="D2503"/>
      <c r="F2503" s="2"/>
    </row>
    <row r="2504" spans="4:6" x14ac:dyDescent="0.3">
      <c r="D2504"/>
    </row>
    <row r="2505" spans="4:6" x14ac:dyDescent="0.3">
      <c r="D2505"/>
      <c r="F2505" s="2"/>
    </row>
    <row r="2506" spans="4:6" x14ac:dyDescent="0.3">
      <c r="D2506"/>
      <c r="F2506" s="2"/>
    </row>
    <row r="2507" spans="4:6" x14ac:dyDescent="0.3">
      <c r="D2507"/>
      <c r="F2507" s="2"/>
    </row>
    <row r="2508" spans="4:6" x14ac:dyDescent="0.3">
      <c r="D2508"/>
      <c r="F2508" s="2"/>
    </row>
    <row r="2509" spans="4:6" x14ac:dyDescent="0.3">
      <c r="D2509"/>
      <c r="F2509" s="2"/>
    </row>
    <row r="2510" spans="4:6" x14ac:dyDescent="0.3">
      <c r="D2510"/>
      <c r="F2510" s="2"/>
    </row>
    <row r="2511" spans="4:6" x14ac:dyDescent="0.3">
      <c r="D2511"/>
      <c r="F2511" s="2"/>
    </row>
    <row r="2512" spans="4:6" x14ac:dyDescent="0.3">
      <c r="D2512"/>
      <c r="F2512" s="2"/>
    </row>
    <row r="2513" spans="4:6" x14ac:dyDescent="0.3">
      <c r="D2513"/>
      <c r="F2513" s="2"/>
    </row>
    <row r="2514" spans="4:6" x14ac:dyDescent="0.3">
      <c r="D2514"/>
      <c r="F2514" s="2"/>
    </row>
    <row r="2515" spans="4:6" x14ac:dyDescent="0.3">
      <c r="D2515"/>
      <c r="F2515" s="2"/>
    </row>
    <row r="2516" spans="4:6" x14ac:dyDescent="0.3">
      <c r="D2516"/>
      <c r="F2516" s="2"/>
    </row>
    <row r="2517" spans="4:6" x14ac:dyDescent="0.3">
      <c r="D2517"/>
      <c r="F2517" s="2"/>
    </row>
    <row r="2518" spans="4:6" x14ac:dyDescent="0.3">
      <c r="D2518"/>
      <c r="F2518" s="2"/>
    </row>
    <row r="2519" spans="4:6" x14ac:dyDescent="0.3">
      <c r="D2519"/>
      <c r="F2519" s="2"/>
    </row>
    <row r="2520" spans="4:6" x14ac:dyDescent="0.3">
      <c r="D2520"/>
      <c r="F2520" s="2"/>
    </row>
    <row r="2521" spans="4:6" x14ac:dyDescent="0.3">
      <c r="D2521"/>
    </row>
    <row r="2522" spans="4:6" x14ac:dyDescent="0.3">
      <c r="D2522"/>
      <c r="F2522" s="2"/>
    </row>
    <row r="2523" spans="4:6" x14ac:dyDescent="0.3">
      <c r="D2523"/>
      <c r="F2523" s="2"/>
    </row>
    <row r="2524" spans="4:6" x14ac:dyDescent="0.3">
      <c r="D2524"/>
      <c r="F2524" s="2"/>
    </row>
    <row r="2525" spans="4:6" x14ac:dyDescent="0.3">
      <c r="D2525"/>
    </row>
    <row r="2526" spans="4:6" x14ac:dyDescent="0.3">
      <c r="D2526"/>
      <c r="F2526" s="2"/>
    </row>
    <row r="2527" spans="4:6" x14ac:dyDescent="0.3">
      <c r="D2527"/>
    </row>
    <row r="2528" spans="4:6" x14ac:dyDescent="0.3">
      <c r="D2528"/>
      <c r="F2528" s="2"/>
    </row>
    <row r="2529" spans="4:6" x14ac:dyDescent="0.3">
      <c r="D2529"/>
    </row>
    <row r="2530" spans="4:6" x14ac:dyDescent="0.3">
      <c r="D2530"/>
    </row>
    <row r="2531" spans="4:6" x14ac:dyDescent="0.3">
      <c r="D2531"/>
    </row>
    <row r="2532" spans="4:6" x14ac:dyDescent="0.3">
      <c r="D2532"/>
      <c r="F2532" s="2"/>
    </row>
    <row r="2533" spans="4:6" x14ac:dyDescent="0.3">
      <c r="D2533"/>
    </row>
    <row r="2534" spans="4:6" x14ac:dyDescent="0.3">
      <c r="D2534"/>
      <c r="F2534" s="2"/>
    </row>
    <row r="2535" spans="4:6" x14ac:dyDescent="0.3">
      <c r="D2535"/>
      <c r="F2535" s="2"/>
    </row>
    <row r="2536" spans="4:6" x14ac:dyDescent="0.3">
      <c r="D2536"/>
      <c r="F2536" s="2"/>
    </row>
    <row r="2537" spans="4:6" x14ac:dyDescent="0.3">
      <c r="D2537"/>
    </row>
    <row r="2538" spans="4:6" x14ac:dyDescent="0.3">
      <c r="D2538"/>
    </row>
    <row r="2539" spans="4:6" x14ac:dyDescent="0.3">
      <c r="D2539"/>
      <c r="F2539" s="2"/>
    </row>
    <row r="2540" spans="4:6" x14ac:dyDescent="0.3">
      <c r="D2540"/>
    </row>
    <row r="2541" spans="4:6" x14ac:dyDescent="0.3">
      <c r="D2541"/>
      <c r="F2541" s="2"/>
    </row>
    <row r="2542" spans="4:6" x14ac:dyDescent="0.3">
      <c r="D2542"/>
    </row>
    <row r="2543" spans="4:6" x14ac:dyDescent="0.3">
      <c r="D2543"/>
      <c r="F2543" s="2"/>
    </row>
    <row r="2544" spans="4:6" x14ac:dyDescent="0.3">
      <c r="D2544"/>
      <c r="F2544" s="2"/>
    </row>
    <row r="2545" spans="4:6" x14ac:dyDescent="0.3">
      <c r="D2545"/>
      <c r="F2545" s="2"/>
    </row>
    <row r="2546" spans="4:6" x14ac:dyDescent="0.3">
      <c r="D2546"/>
      <c r="F2546" s="2"/>
    </row>
    <row r="2547" spans="4:6" x14ac:dyDescent="0.3">
      <c r="D2547"/>
      <c r="F2547" s="2"/>
    </row>
    <row r="2548" spans="4:6" x14ac:dyDescent="0.3">
      <c r="D2548"/>
      <c r="F2548" s="2"/>
    </row>
    <row r="2549" spans="4:6" x14ac:dyDescent="0.3">
      <c r="D2549"/>
      <c r="F2549" s="2"/>
    </row>
    <row r="2550" spans="4:6" x14ac:dyDescent="0.3">
      <c r="D2550"/>
    </row>
    <row r="2551" spans="4:6" x14ac:dyDescent="0.3">
      <c r="D2551"/>
    </row>
    <row r="2552" spans="4:6" x14ac:dyDescent="0.3">
      <c r="D2552"/>
      <c r="F2552" s="2"/>
    </row>
    <row r="2553" spans="4:6" x14ac:dyDescent="0.3">
      <c r="D2553"/>
      <c r="F2553" s="2"/>
    </row>
    <row r="2554" spans="4:6" x14ac:dyDescent="0.3">
      <c r="D2554"/>
      <c r="F2554" s="2"/>
    </row>
    <row r="2555" spans="4:6" x14ac:dyDescent="0.3">
      <c r="D2555"/>
      <c r="F2555" s="2"/>
    </row>
    <row r="2556" spans="4:6" x14ac:dyDescent="0.3">
      <c r="D2556"/>
      <c r="F2556" s="2"/>
    </row>
    <row r="2557" spans="4:6" x14ac:dyDescent="0.3">
      <c r="D2557"/>
      <c r="F2557" s="2"/>
    </row>
    <row r="2558" spans="4:6" x14ac:dyDescent="0.3">
      <c r="D2558"/>
    </row>
    <row r="2559" spans="4:6" x14ac:dyDescent="0.3">
      <c r="D2559"/>
      <c r="F2559" s="2"/>
    </row>
    <row r="2560" spans="4:6" x14ac:dyDescent="0.3">
      <c r="D2560"/>
    </row>
    <row r="2561" spans="4:6" x14ac:dyDescent="0.3">
      <c r="D2561"/>
    </row>
    <row r="2562" spans="4:6" x14ac:dyDescent="0.3">
      <c r="D2562"/>
    </row>
    <row r="2563" spans="4:6" x14ac:dyDescent="0.3">
      <c r="D2563"/>
    </row>
    <row r="2564" spans="4:6" x14ac:dyDescent="0.3">
      <c r="D2564"/>
      <c r="F2564" s="2"/>
    </row>
    <row r="2565" spans="4:6" x14ac:dyDescent="0.3">
      <c r="D2565"/>
      <c r="F2565" s="2"/>
    </row>
    <row r="2566" spans="4:6" x14ac:dyDescent="0.3">
      <c r="D2566"/>
    </row>
    <row r="2567" spans="4:6" x14ac:dyDescent="0.3">
      <c r="D2567"/>
      <c r="F2567" s="2"/>
    </row>
    <row r="2568" spans="4:6" x14ac:dyDescent="0.3">
      <c r="D2568"/>
      <c r="F2568" s="2"/>
    </row>
    <row r="2569" spans="4:6" x14ac:dyDescent="0.3">
      <c r="D2569"/>
    </row>
    <row r="2570" spans="4:6" x14ac:dyDescent="0.3">
      <c r="D2570"/>
    </row>
    <row r="2571" spans="4:6" x14ac:dyDescent="0.3">
      <c r="D2571"/>
    </row>
    <row r="2572" spans="4:6" x14ac:dyDescent="0.3">
      <c r="D2572"/>
      <c r="F2572" s="2"/>
    </row>
    <row r="2573" spans="4:6" x14ac:dyDescent="0.3">
      <c r="D2573"/>
      <c r="F2573" s="2"/>
    </row>
    <row r="2574" spans="4:6" x14ac:dyDescent="0.3">
      <c r="D2574"/>
    </row>
    <row r="2575" spans="4:6" x14ac:dyDescent="0.3">
      <c r="D2575"/>
    </row>
    <row r="2576" spans="4:6" x14ac:dyDescent="0.3">
      <c r="D2576"/>
      <c r="F2576" s="2"/>
    </row>
    <row r="2577" spans="4:6" x14ac:dyDescent="0.3">
      <c r="D2577"/>
      <c r="F2577" s="2"/>
    </row>
    <row r="2578" spans="4:6" x14ac:dyDescent="0.3">
      <c r="D2578"/>
      <c r="F2578" s="2"/>
    </row>
    <row r="2579" spans="4:6" x14ac:dyDescent="0.3">
      <c r="D2579"/>
      <c r="F2579" s="2"/>
    </row>
    <row r="2580" spans="4:6" x14ac:dyDescent="0.3">
      <c r="D2580"/>
      <c r="F2580" s="2"/>
    </row>
    <row r="2581" spans="4:6" x14ac:dyDescent="0.3">
      <c r="D2581"/>
    </row>
    <row r="2582" spans="4:6" x14ac:dyDescent="0.3">
      <c r="D2582"/>
      <c r="F2582" s="2"/>
    </row>
    <row r="2583" spans="4:6" x14ac:dyDescent="0.3">
      <c r="D2583"/>
    </row>
    <row r="2584" spans="4:6" x14ac:dyDescent="0.3">
      <c r="D2584"/>
      <c r="F2584" s="2"/>
    </row>
    <row r="2585" spans="4:6" x14ac:dyDescent="0.3">
      <c r="D2585"/>
    </row>
    <row r="2586" spans="4:6" x14ac:dyDescent="0.3">
      <c r="D2586"/>
    </row>
    <row r="2587" spans="4:6" x14ac:dyDescent="0.3">
      <c r="D2587"/>
      <c r="F2587" s="2"/>
    </row>
    <row r="2588" spans="4:6" x14ac:dyDescent="0.3">
      <c r="D2588"/>
    </row>
    <row r="2589" spans="4:6" x14ac:dyDescent="0.3">
      <c r="D2589"/>
      <c r="F2589" s="2"/>
    </row>
    <row r="2590" spans="4:6" x14ac:dyDescent="0.3">
      <c r="D2590"/>
      <c r="F2590" s="2"/>
    </row>
    <row r="2591" spans="4:6" x14ac:dyDescent="0.3">
      <c r="D2591"/>
    </row>
    <row r="2592" spans="4:6" x14ac:dyDescent="0.3">
      <c r="D2592"/>
    </row>
    <row r="2593" spans="4:6" x14ac:dyDescent="0.3">
      <c r="D2593"/>
    </row>
    <row r="2594" spans="4:6" x14ac:dyDescent="0.3">
      <c r="D2594"/>
      <c r="F2594" s="2"/>
    </row>
    <row r="2595" spans="4:6" x14ac:dyDescent="0.3">
      <c r="D2595"/>
      <c r="F2595" s="2"/>
    </row>
    <row r="2596" spans="4:6" x14ac:dyDescent="0.3">
      <c r="D2596"/>
      <c r="F2596" s="2"/>
    </row>
    <row r="2597" spans="4:6" x14ac:dyDescent="0.3">
      <c r="D2597"/>
      <c r="F2597" s="2"/>
    </row>
    <row r="2598" spans="4:6" x14ac:dyDescent="0.3">
      <c r="D2598"/>
    </row>
    <row r="2599" spans="4:6" x14ac:dyDescent="0.3">
      <c r="D2599"/>
      <c r="F2599" s="2"/>
    </row>
    <row r="2600" spans="4:6" x14ac:dyDescent="0.3">
      <c r="D2600"/>
      <c r="F2600" s="2"/>
    </row>
    <row r="2601" spans="4:6" x14ac:dyDescent="0.3">
      <c r="D2601"/>
      <c r="F2601" s="2"/>
    </row>
    <row r="2602" spans="4:6" x14ac:dyDescent="0.3">
      <c r="D2602"/>
      <c r="F2602" s="2"/>
    </row>
    <row r="2603" spans="4:6" x14ac:dyDescent="0.3">
      <c r="D2603"/>
      <c r="F2603" s="2"/>
    </row>
    <row r="2604" spans="4:6" x14ac:dyDescent="0.3">
      <c r="D2604"/>
    </row>
    <row r="2605" spans="4:6" x14ac:dyDescent="0.3">
      <c r="D2605"/>
    </row>
    <row r="2606" spans="4:6" x14ac:dyDescent="0.3">
      <c r="D2606"/>
    </row>
    <row r="2607" spans="4:6" x14ac:dyDescent="0.3">
      <c r="D2607"/>
    </row>
    <row r="2608" spans="4:6" x14ac:dyDescent="0.3">
      <c r="D2608"/>
    </row>
    <row r="2609" spans="4:6" x14ac:dyDescent="0.3">
      <c r="D2609"/>
    </row>
    <row r="2610" spans="4:6" x14ac:dyDescent="0.3">
      <c r="D2610"/>
    </row>
    <row r="2611" spans="4:6" x14ac:dyDescent="0.3">
      <c r="D2611"/>
    </row>
    <row r="2612" spans="4:6" x14ac:dyDescent="0.3">
      <c r="D2612"/>
    </row>
    <row r="2613" spans="4:6" x14ac:dyDescent="0.3">
      <c r="D2613"/>
    </row>
    <row r="2614" spans="4:6" x14ac:dyDescent="0.3">
      <c r="D2614"/>
      <c r="F2614" s="2"/>
    </row>
    <row r="2615" spans="4:6" x14ac:dyDescent="0.3">
      <c r="D2615"/>
    </row>
    <row r="2616" spans="4:6" x14ac:dyDescent="0.3">
      <c r="D2616"/>
      <c r="F2616" s="2"/>
    </row>
    <row r="2617" spans="4:6" x14ac:dyDescent="0.3">
      <c r="D2617"/>
      <c r="F2617" s="2"/>
    </row>
    <row r="2618" spans="4:6" x14ac:dyDescent="0.3">
      <c r="D2618"/>
      <c r="F2618" s="2"/>
    </row>
    <row r="2619" spans="4:6" x14ac:dyDescent="0.3">
      <c r="D2619"/>
      <c r="F2619" s="2"/>
    </row>
    <row r="2620" spans="4:6" x14ac:dyDescent="0.3">
      <c r="D2620"/>
      <c r="F2620" s="2"/>
    </row>
    <row r="2621" spans="4:6" x14ac:dyDescent="0.3">
      <c r="D2621"/>
      <c r="F2621" s="2"/>
    </row>
    <row r="2622" spans="4:6" x14ac:dyDescent="0.3">
      <c r="D2622"/>
    </row>
    <row r="2623" spans="4:6" x14ac:dyDescent="0.3">
      <c r="D2623"/>
      <c r="F2623" s="2"/>
    </row>
    <row r="2624" spans="4:6" x14ac:dyDescent="0.3">
      <c r="D2624"/>
      <c r="F2624" s="2"/>
    </row>
    <row r="2625" spans="4:6" x14ac:dyDescent="0.3">
      <c r="D2625"/>
      <c r="F2625" s="2"/>
    </row>
    <row r="2626" spans="4:6" x14ac:dyDescent="0.3">
      <c r="D2626"/>
      <c r="F2626" s="2"/>
    </row>
    <row r="2627" spans="4:6" x14ac:dyDescent="0.3">
      <c r="D2627"/>
      <c r="F2627" s="2"/>
    </row>
    <row r="2628" spans="4:6" x14ac:dyDescent="0.3">
      <c r="D2628"/>
      <c r="F2628" s="2"/>
    </row>
    <row r="2629" spans="4:6" x14ac:dyDescent="0.3">
      <c r="D2629"/>
    </row>
    <row r="2630" spans="4:6" x14ac:dyDescent="0.3">
      <c r="D2630"/>
      <c r="F2630" s="2"/>
    </row>
    <row r="2631" spans="4:6" x14ac:dyDescent="0.3">
      <c r="D2631"/>
      <c r="F2631" s="2"/>
    </row>
    <row r="2632" spans="4:6" x14ac:dyDescent="0.3">
      <c r="D2632"/>
      <c r="F2632" s="2"/>
    </row>
    <row r="2633" spans="4:6" x14ac:dyDescent="0.3">
      <c r="D2633"/>
      <c r="F2633" s="2"/>
    </row>
    <row r="2634" spans="4:6" x14ac:dyDescent="0.3">
      <c r="D2634"/>
      <c r="F2634" s="2"/>
    </row>
    <row r="2635" spans="4:6" x14ac:dyDescent="0.3">
      <c r="D2635"/>
      <c r="F2635" s="2"/>
    </row>
    <row r="2636" spans="4:6" x14ac:dyDescent="0.3">
      <c r="D2636"/>
    </row>
    <row r="2637" spans="4:6" x14ac:dyDescent="0.3">
      <c r="D2637"/>
      <c r="F2637" s="2"/>
    </row>
    <row r="2638" spans="4:6" x14ac:dyDescent="0.3">
      <c r="D2638"/>
      <c r="F2638" s="2"/>
    </row>
    <row r="2639" spans="4:6" x14ac:dyDescent="0.3">
      <c r="D2639"/>
      <c r="F2639" s="2"/>
    </row>
    <row r="2640" spans="4:6" x14ac:dyDescent="0.3">
      <c r="D2640"/>
      <c r="F2640" s="2"/>
    </row>
    <row r="2641" spans="4:6" x14ac:dyDescent="0.3">
      <c r="D2641"/>
    </row>
    <row r="2642" spans="4:6" x14ac:dyDescent="0.3">
      <c r="D2642"/>
      <c r="F2642" s="2"/>
    </row>
    <row r="2643" spans="4:6" x14ac:dyDescent="0.3">
      <c r="D2643"/>
    </row>
    <row r="2644" spans="4:6" x14ac:dyDescent="0.3">
      <c r="D2644"/>
      <c r="F2644" s="2"/>
    </row>
    <row r="2645" spans="4:6" x14ac:dyDescent="0.3">
      <c r="D2645"/>
      <c r="F2645" s="2"/>
    </row>
    <row r="2646" spans="4:6" x14ac:dyDescent="0.3">
      <c r="D2646"/>
    </row>
    <row r="2647" spans="4:6" x14ac:dyDescent="0.3">
      <c r="D2647"/>
    </row>
    <row r="2648" spans="4:6" x14ac:dyDescent="0.3">
      <c r="D2648"/>
    </row>
    <row r="2649" spans="4:6" x14ac:dyDescent="0.3">
      <c r="D2649"/>
      <c r="F2649" s="2"/>
    </row>
    <row r="2650" spans="4:6" x14ac:dyDescent="0.3">
      <c r="D2650"/>
      <c r="F2650" s="2"/>
    </row>
    <row r="2651" spans="4:6" x14ac:dyDescent="0.3">
      <c r="D2651"/>
      <c r="F2651" s="2"/>
    </row>
    <row r="2652" spans="4:6" x14ac:dyDescent="0.3">
      <c r="D2652"/>
      <c r="F2652" s="2"/>
    </row>
    <row r="2653" spans="4:6" x14ac:dyDescent="0.3">
      <c r="D2653"/>
      <c r="F2653" s="2"/>
    </row>
    <row r="2654" spans="4:6" x14ac:dyDescent="0.3">
      <c r="D2654"/>
      <c r="F2654" s="2"/>
    </row>
    <row r="2655" spans="4:6" x14ac:dyDescent="0.3">
      <c r="D2655"/>
      <c r="F2655" s="2"/>
    </row>
    <row r="2656" spans="4:6" x14ac:dyDescent="0.3">
      <c r="D2656"/>
      <c r="F2656" s="2"/>
    </row>
    <row r="2657" spans="4:6" x14ac:dyDescent="0.3">
      <c r="D2657"/>
      <c r="F2657" s="2"/>
    </row>
    <row r="2658" spans="4:6" x14ac:dyDescent="0.3">
      <c r="D2658"/>
      <c r="F2658" s="2"/>
    </row>
    <row r="2659" spans="4:6" x14ac:dyDescent="0.3">
      <c r="D2659"/>
      <c r="F2659" s="2"/>
    </row>
    <row r="2660" spans="4:6" x14ac:dyDescent="0.3">
      <c r="D2660"/>
      <c r="F2660" s="2"/>
    </row>
    <row r="2661" spans="4:6" x14ac:dyDescent="0.3">
      <c r="D2661"/>
      <c r="F2661" s="2"/>
    </row>
    <row r="2662" spans="4:6" x14ac:dyDescent="0.3">
      <c r="D2662"/>
    </row>
    <row r="2663" spans="4:6" x14ac:dyDescent="0.3">
      <c r="D2663"/>
    </row>
    <row r="2664" spans="4:6" x14ac:dyDescent="0.3">
      <c r="D2664"/>
      <c r="F2664" s="2"/>
    </row>
    <row r="2665" spans="4:6" x14ac:dyDescent="0.3">
      <c r="D2665"/>
    </row>
    <row r="2666" spans="4:6" x14ac:dyDescent="0.3">
      <c r="D2666"/>
      <c r="F2666" s="2"/>
    </row>
    <row r="2667" spans="4:6" x14ac:dyDescent="0.3">
      <c r="D2667"/>
      <c r="F2667" s="2"/>
    </row>
    <row r="2668" spans="4:6" x14ac:dyDescent="0.3">
      <c r="D2668"/>
    </row>
    <row r="2669" spans="4:6" x14ac:dyDescent="0.3">
      <c r="D2669"/>
      <c r="F2669" s="2"/>
    </row>
    <row r="2670" spans="4:6" x14ac:dyDescent="0.3">
      <c r="D2670"/>
      <c r="F2670" s="2"/>
    </row>
    <row r="2671" spans="4:6" x14ac:dyDescent="0.3">
      <c r="D2671"/>
      <c r="F2671" s="2"/>
    </row>
    <row r="2672" spans="4:6" x14ac:dyDescent="0.3">
      <c r="D2672"/>
      <c r="F2672" s="2"/>
    </row>
    <row r="2673" spans="4:6" x14ac:dyDescent="0.3">
      <c r="D2673"/>
    </row>
    <row r="2674" spans="4:6" x14ac:dyDescent="0.3">
      <c r="D2674"/>
      <c r="F2674" s="2"/>
    </row>
    <row r="2675" spans="4:6" x14ac:dyDescent="0.3">
      <c r="D2675"/>
      <c r="F2675" s="2"/>
    </row>
    <row r="2676" spans="4:6" x14ac:dyDescent="0.3">
      <c r="D2676"/>
      <c r="F2676" s="2"/>
    </row>
    <row r="2677" spans="4:6" x14ac:dyDescent="0.3">
      <c r="D2677"/>
      <c r="F2677" s="2"/>
    </row>
    <row r="2678" spans="4:6" x14ac:dyDescent="0.3">
      <c r="D2678"/>
      <c r="F2678" s="2"/>
    </row>
    <row r="2679" spans="4:6" x14ac:dyDescent="0.3">
      <c r="D2679"/>
    </row>
    <row r="2680" spans="4:6" x14ac:dyDescent="0.3">
      <c r="D2680"/>
    </row>
    <row r="2681" spans="4:6" x14ac:dyDescent="0.3">
      <c r="D2681"/>
      <c r="F2681" s="2"/>
    </row>
    <row r="2682" spans="4:6" x14ac:dyDescent="0.3">
      <c r="D2682"/>
      <c r="F2682" s="2"/>
    </row>
    <row r="2683" spans="4:6" x14ac:dyDescent="0.3">
      <c r="D2683"/>
      <c r="F2683" s="2"/>
    </row>
    <row r="2684" spans="4:6" x14ac:dyDescent="0.3">
      <c r="D2684"/>
      <c r="F2684" s="2"/>
    </row>
    <row r="2685" spans="4:6" x14ac:dyDescent="0.3">
      <c r="D2685"/>
    </row>
    <row r="2686" spans="4:6" x14ac:dyDescent="0.3">
      <c r="D2686"/>
      <c r="F2686" s="2"/>
    </row>
    <row r="2687" spans="4:6" x14ac:dyDescent="0.3">
      <c r="D2687"/>
    </row>
    <row r="2688" spans="4:6" x14ac:dyDescent="0.3">
      <c r="D2688"/>
      <c r="F2688" s="2"/>
    </row>
    <row r="2689" spans="4:6" x14ac:dyDescent="0.3">
      <c r="D2689"/>
      <c r="F2689" s="2"/>
    </row>
    <row r="2690" spans="4:6" x14ac:dyDescent="0.3">
      <c r="D2690"/>
      <c r="F2690" s="2"/>
    </row>
    <row r="2691" spans="4:6" x14ac:dyDescent="0.3">
      <c r="D2691"/>
      <c r="F2691" s="2"/>
    </row>
    <row r="2692" spans="4:6" x14ac:dyDescent="0.3">
      <c r="D2692"/>
      <c r="F2692" s="2"/>
    </row>
    <row r="2693" spans="4:6" x14ac:dyDescent="0.3">
      <c r="D2693"/>
      <c r="F2693" s="2"/>
    </row>
    <row r="2694" spans="4:6" x14ac:dyDescent="0.3">
      <c r="D2694"/>
      <c r="F2694" s="2"/>
    </row>
    <row r="2695" spans="4:6" x14ac:dyDescent="0.3">
      <c r="D2695"/>
    </row>
    <row r="2696" spans="4:6" x14ac:dyDescent="0.3">
      <c r="D2696"/>
      <c r="F2696" s="2"/>
    </row>
    <row r="2697" spans="4:6" x14ac:dyDescent="0.3">
      <c r="D2697"/>
      <c r="F2697" s="2"/>
    </row>
    <row r="2698" spans="4:6" x14ac:dyDescent="0.3">
      <c r="D2698"/>
      <c r="F2698" s="2"/>
    </row>
    <row r="2699" spans="4:6" x14ac:dyDescent="0.3">
      <c r="D2699"/>
      <c r="F2699" s="2"/>
    </row>
    <row r="2700" spans="4:6" x14ac:dyDescent="0.3">
      <c r="D2700"/>
    </row>
    <row r="2701" spans="4:6" x14ac:dyDescent="0.3">
      <c r="D2701"/>
      <c r="F2701" s="2"/>
    </row>
    <row r="2702" spans="4:6" x14ac:dyDescent="0.3">
      <c r="D2702"/>
    </row>
    <row r="2703" spans="4:6" x14ac:dyDescent="0.3">
      <c r="D2703"/>
      <c r="F2703" s="2"/>
    </row>
    <row r="2704" spans="4:6" x14ac:dyDescent="0.3">
      <c r="D2704"/>
      <c r="F2704" s="2"/>
    </row>
    <row r="2705" spans="4:6" x14ac:dyDescent="0.3">
      <c r="D2705"/>
      <c r="F2705" s="2"/>
    </row>
    <row r="2706" spans="4:6" x14ac:dyDescent="0.3">
      <c r="D2706"/>
      <c r="F2706" s="2"/>
    </row>
    <row r="2707" spans="4:6" x14ac:dyDescent="0.3">
      <c r="D2707"/>
      <c r="F2707" s="2"/>
    </row>
    <row r="2708" spans="4:6" x14ac:dyDescent="0.3">
      <c r="D2708"/>
    </row>
    <row r="2709" spans="4:6" x14ac:dyDescent="0.3">
      <c r="D2709"/>
      <c r="F2709" s="2"/>
    </row>
    <row r="2710" spans="4:6" x14ac:dyDescent="0.3">
      <c r="D2710"/>
    </row>
    <row r="2711" spans="4:6" x14ac:dyDescent="0.3">
      <c r="D2711"/>
    </row>
    <row r="2712" spans="4:6" x14ac:dyDescent="0.3">
      <c r="D2712"/>
      <c r="F2712" s="2"/>
    </row>
    <row r="2713" spans="4:6" x14ac:dyDescent="0.3">
      <c r="D2713"/>
    </row>
    <row r="2714" spans="4:6" x14ac:dyDescent="0.3">
      <c r="D2714"/>
    </row>
    <row r="2715" spans="4:6" x14ac:dyDescent="0.3">
      <c r="D2715"/>
      <c r="F2715" s="2"/>
    </row>
    <row r="2716" spans="4:6" x14ac:dyDescent="0.3">
      <c r="D2716"/>
    </row>
    <row r="2717" spans="4:6" x14ac:dyDescent="0.3">
      <c r="D2717"/>
      <c r="F2717" s="2"/>
    </row>
    <row r="2718" spans="4:6" x14ac:dyDescent="0.3">
      <c r="D2718"/>
      <c r="F2718" s="2"/>
    </row>
    <row r="2719" spans="4:6" x14ac:dyDescent="0.3">
      <c r="D2719"/>
    </row>
    <row r="2720" spans="4:6" x14ac:dyDescent="0.3">
      <c r="D2720"/>
    </row>
    <row r="2721" spans="4:6" x14ac:dyDescent="0.3">
      <c r="D2721"/>
      <c r="F2721" s="2"/>
    </row>
    <row r="2722" spans="4:6" x14ac:dyDescent="0.3">
      <c r="D2722"/>
      <c r="F2722" s="2"/>
    </row>
    <row r="2723" spans="4:6" x14ac:dyDescent="0.3">
      <c r="D2723"/>
      <c r="F2723" s="2"/>
    </row>
    <row r="2724" spans="4:6" x14ac:dyDescent="0.3">
      <c r="D2724"/>
      <c r="F2724" s="2"/>
    </row>
    <row r="2725" spans="4:6" x14ac:dyDescent="0.3">
      <c r="D2725"/>
      <c r="F2725" s="2"/>
    </row>
    <row r="2726" spans="4:6" x14ac:dyDescent="0.3">
      <c r="D2726"/>
      <c r="F2726" s="2"/>
    </row>
    <row r="2727" spans="4:6" x14ac:dyDescent="0.3">
      <c r="D2727"/>
    </row>
    <row r="2728" spans="4:6" x14ac:dyDescent="0.3">
      <c r="D2728"/>
    </row>
    <row r="2729" spans="4:6" x14ac:dyDescent="0.3">
      <c r="D2729"/>
      <c r="F2729" s="2"/>
    </row>
    <row r="2730" spans="4:6" x14ac:dyDescent="0.3">
      <c r="D2730"/>
    </row>
    <row r="2731" spans="4:6" x14ac:dyDescent="0.3">
      <c r="D2731"/>
      <c r="F2731" s="2"/>
    </row>
    <row r="2732" spans="4:6" x14ac:dyDescent="0.3">
      <c r="D2732"/>
      <c r="F2732" s="2"/>
    </row>
    <row r="2733" spans="4:6" x14ac:dyDescent="0.3">
      <c r="D2733"/>
      <c r="F2733" s="2"/>
    </row>
    <row r="2734" spans="4:6" x14ac:dyDescent="0.3">
      <c r="D2734"/>
    </row>
    <row r="2735" spans="4:6" x14ac:dyDescent="0.3">
      <c r="D2735"/>
    </row>
    <row r="2736" spans="4:6" x14ac:dyDescent="0.3">
      <c r="D2736"/>
    </row>
    <row r="2737" spans="4:6" x14ac:dyDescent="0.3">
      <c r="D2737"/>
    </row>
    <row r="2738" spans="4:6" x14ac:dyDescent="0.3">
      <c r="D2738"/>
      <c r="F2738" s="2"/>
    </row>
    <row r="2739" spans="4:6" x14ac:dyDescent="0.3">
      <c r="D2739"/>
      <c r="F2739" s="2"/>
    </row>
    <row r="2740" spans="4:6" x14ac:dyDescent="0.3">
      <c r="D2740"/>
      <c r="F2740" s="2"/>
    </row>
    <row r="2741" spans="4:6" x14ac:dyDescent="0.3">
      <c r="D2741"/>
      <c r="F2741" s="2"/>
    </row>
    <row r="2742" spans="4:6" x14ac:dyDescent="0.3">
      <c r="D2742"/>
      <c r="F2742" s="2"/>
    </row>
    <row r="2743" spans="4:6" x14ac:dyDescent="0.3">
      <c r="D2743"/>
      <c r="F2743" s="2"/>
    </row>
    <row r="2744" spans="4:6" x14ac:dyDescent="0.3">
      <c r="D2744"/>
      <c r="F2744" s="2"/>
    </row>
    <row r="2745" spans="4:6" x14ac:dyDescent="0.3">
      <c r="D2745"/>
      <c r="F2745" s="2"/>
    </row>
    <row r="2746" spans="4:6" x14ac:dyDescent="0.3">
      <c r="D2746"/>
    </row>
    <row r="2747" spans="4:6" x14ac:dyDescent="0.3">
      <c r="D2747"/>
      <c r="F2747" s="2"/>
    </row>
    <row r="2748" spans="4:6" x14ac:dyDescent="0.3">
      <c r="D2748"/>
      <c r="F2748" s="2"/>
    </row>
    <row r="2749" spans="4:6" x14ac:dyDescent="0.3">
      <c r="D2749"/>
    </row>
    <row r="2750" spans="4:6" x14ac:dyDescent="0.3">
      <c r="D2750"/>
    </row>
    <row r="2751" spans="4:6" x14ac:dyDescent="0.3">
      <c r="D2751"/>
    </row>
    <row r="2752" spans="4:6" x14ac:dyDescent="0.3">
      <c r="D2752"/>
      <c r="F2752" s="2"/>
    </row>
    <row r="2753" spans="4:6" x14ac:dyDescent="0.3">
      <c r="D2753"/>
      <c r="F2753" s="2"/>
    </row>
    <row r="2754" spans="4:6" x14ac:dyDescent="0.3">
      <c r="D2754"/>
      <c r="F2754" s="2"/>
    </row>
    <row r="2755" spans="4:6" x14ac:dyDescent="0.3">
      <c r="D2755"/>
      <c r="F2755" s="2"/>
    </row>
    <row r="2756" spans="4:6" x14ac:dyDescent="0.3">
      <c r="D2756"/>
      <c r="F2756" s="2"/>
    </row>
    <row r="2757" spans="4:6" x14ac:dyDescent="0.3">
      <c r="D2757"/>
      <c r="F2757" s="2"/>
    </row>
    <row r="2758" spans="4:6" x14ac:dyDescent="0.3">
      <c r="D2758"/>
      <c r="F2758" s="2"/>
    </row>
    <row r="2759" spans="4:6" x14ac:dyDescent="0.3">
      <c r="D2759"/>
      <c r="F2759" s="2"/>
    </row>
    <row r="2760" spans="4:6" x14ac:dyDescent="0.3">
      <c r="D2760"/>
      <c r="F2760" s="2"/>
    </row>
    <row r="2761" spans="4:6" x14ac:dyDescent="0.3">
      <c r="D2761"/>
      <c r="F2761" s="2"/>
    </row>
    <row r="2762" spans="4:6" x14ac:dyDescent="0.3">
      <c r="D2762"/>
      <c r="F2762" s="2"/>
    </row>
    <row r="2763" spans="4:6" x14ac:dyDescent="0.3">
      <c r="D2763"/>
    </row>
    <row r="2764" spans="4:6" x14ac:dyDescent="0.3">
      <c r="D2764"/>
      <c r="F2764" s="2"/>
    </row>
    <row r="2765" spans="4:6" x14ac:dyDescent="0.3">
      <c r="D2765"/>
      <c r="F2765" s="2"/>
    </row>
    <row r="2766" spans="4:6" x14ac:dyDescent="0.3">
      <c r="D2766"/>
    </row>
    <row r="2767" spans="4:6" x14ac:dyDescent="0.3">
      <c r="D2767"/>
      <c r="F2767" s="2"/>
    </row>
    <row r="2768" spans="4:6" x14ac:dyDescent="0.3">
      <c r="D2768"/>
      <c r="F2768" s="2"/>
    </row>
    <row r="2769" spans="4:6" x14ac:dyDescent="0.3">
      <c r="D2769"/>
      <c r="F2769" s="2"/>
    </row>
    <row r="2770" spans="4:6" x14ac:dyDescent="0.3">
      <c r="D2770"/>
      <c r="F2770" s="2"/>
    </row>
    <row r="2771" spans="4:6" x14ac:dyDescent="0.3">
      <c r="D2771"/>
    </row>
    <row r="2772" spans="4:6" x14ac:dyDescent="0.3">
      <c r="D2772"/>
      <c r="F2772" s="2"/>
    </row>
    <row r="2773" spans="4:6" x14ac:dyDescent="0.3">
      <c r="D2773"/>
      <c r="F2773" s="2"/>
    </row>
    <row r="2774" spans="4:6" x14ac:dyDescent="0.3">
      <c r="D2774"/>
    </row>
    <row r="2775" spans="4:6" x14ac:dyDescent="0.3">
      <c r="D2775"/>
      <c r="F2775" s="2"/>
    </row>
    <row r="2776" spans="4:6" x14ac:dyDescent="0.3">
      <c r="D2776"/>
      <c r="F2776" s="2"/>
    </row>
    <row r="2777" spans="4:6" x14ac:dyDescent="0.3">
      <c r="D2777"/>
    </row>
    <row r="2778" spans="4:6" x14ac:dyDescent="0.3">
      <c r="D2778"/>
      <c r="F2778" s="2"/>
    </row>
    <row r="2779" spans="4:6" x14ac:dyDescent="0.3">
      <c r="D2779"/>
    </row>
    <row r="2780" spans="4:6" x14ac:dyDescent="0.3">
      <c r="D2780"/>
    </row>
    <row r="2781" spans="4:6" x14ac:dyDescent="0.3">
      <c r="D2781"/>
    </row>
    <row r="2782" spans="4:6" x14ac:dyDescent="0.3">
      <c r="D2782"/>
      <c r="F2782" s="2"/>
    </row>
    <row r="2783" spans="4:6" x14ac:dyDescent="0.3">
      <c r="D2783"/>
      <c r="F2783" s="2"/>
    </row>
    <row r="2784" spans="4:6" x14ac:dyDescent="0.3">
      <c r="D2784"/>
      <c r="F2784" s="2"/>
    </row>
    <row r="2785" spans="4:6" x14ac:dyDescent="0.3">
      <c r="D2785"/>
    </row>
    <row r="2786" spans="4:6" x14ac:dyDescent="0.3">
      <c r="D2786"/>
    </row>
    <row r="2787" spans="4:6" x14ac:dyDescent="0.3">
      <c r="D2787"/>
      <c r="F2787" s="2"/>
    </row>
    <row r="2788" spans="4:6" x14ac:dyDescent="0.3">
      <c r="D2788"/>
      <c r="F2788" s="2"/>
    </row>
    <row r="2789" spans="4:6" x14ac:dyDescent="0.3">
      <c r="D2789"/>
      <c r="F2789" s="2"/>
    </row>
    <row r="2790" spans="4:6" x14ac:dyDescent="0.3">
      <c r="D2790"/>
      <c r="F2790" s="2"/>
    </row>
    <row r="2791" spans="4:6" x14ac:dyDescent="0.3">
      <c r="D2791"/>
    </row>
    <row r="2792" spans="4:6" x14ac:dyDescent="0.3">
      <c r="D2792"/>
      <c r="F2792" s="2"/>
    </row>
    <row r="2793" spans="4:6" x14ac:dyDescent="0.3">
      <c r="D2793"/>
      <c r="F2793" s="2"/>
    </row>
    <row r="2794" spans="4:6" x14ac:dyDescent="0.3">
      <c r="D2794"/>
      <c r="F2794" s="2"/>
    </row>
    <row r="2795" spans="4:6" x14ac:dyDescent="0.3">
      <c r="D2795"/>
    </row>
    <row r="2796" spans="4:6" x14ac:dyDescent="0.3">
      <c r="D2796"/>
      <c r="F2796" s="2"/>
    </row>
    <row r="2797" spans="4:6" x14ac:dyDescent="0.3">
      <c r="D2797"/>
    </row>
    <row r="2798" spans="4:6" x14ac:dyDescent="0.3">
      <c r="D2798"/>
      <c r="F2798" s="2"/>
    </row>
    <row r="2799" spans="4:6" x14ac:dyDescent="0.3">
      <c r="D2799"/>
    </row>
    <row r="2800" spans="4:6" x14ac:dyDescent="0.3">
      <c r="D2800"/>
      <c r="F2800" s="2"/>
    </row>
    <row r="2801" spans="4:6" x14ac:dyDescent="0.3">
      <c r="D2801"/>
    </row>
    <row r="2802" spans="4:6" x14ac:dyDescent="0.3">
      <c r="D2802"/>
      <c r="F2802" s="2"/>
    </row>
    <row r="2803" spans="4:6" x14ac:dyDescent="0.3">
      <c r="D2803"/>
      <c r="F2803" s="2"/>
    </row>
    <row r="2804" spans="4:6" x14ac:dyDescent="0.3">
      <c r="D2804"/>
      <c r="F2804" s="2"/>
    </row>
    <row r="2805" spans="4:6" x14ac:dyDescent="0.3">
      <c r="D2805"/>
      <c r="F2805" s="2"/>
    </row>
    <row r="2806" spans="4:6" x14ac:dyDescent="0.3">
      <c r="D2806"/>
      <c r="F2806" s="2"/>
    </row>
    <row r="2807" spans="4:6" x14ac:dyDescent="0.3">
      <c r="D2807"/>
      <c r="F2807" s="2"/>
    </row>
    <row r="2808" spans="4:6" x14ac:dyDescent="0.3">
      <c r="D2808"/>
      <c r="F2808" s="2"/>
    </row>
    <row r="2809" spans="4:6" x14ac:dyDescent="0.3">
      <c r="D2809"/>
      <c r="F2809" s="2"/>
    </row>
    <row r="2810" spans="4:6" x14ac:dyDescent="0.3">
      <c r="D2810"/>
    </row>
    <row r="2811" spans="4:6" x14ac:dyDescent="0.3">
      <c r="D2811"/>
      <c r="F2811" s="2"/>
    </row>
    <row r="2812" spans="4:6" x14ac:dyDescent="0.3">
      <c r="D2812"/>
      <c r="F2812" s="2"/>
    </row>
    <row r="2813" spans="4:6" x14ac:dyDescent="0.3">
      <c r="D2813"/>
      <c r="F2813" s="2"/>
    </row>
    <row r="2814" spans="4:6" x14ac:dyDescent="0.3">
      <c r="D2814"/>
      <c r="F2814" s="2"/>
    </row>
    <row r="2815" spans="4:6" x14ac:dyDescent="0.3">
      <c r="D2815"/>
      <c r="F2815" s="2"/>
    </row>
    <row r="2816" spans="4:6" x14ac:dyDescent="0.3">
      <c r="D2816"/>
      <c r="F2816" s="2"/>
    </row>
    <row r="2817" spans="4:6" x14ac:dyDescent="0.3">
      <c r="D2817"/>
      <c r="F2817" s="2"/>
    </row>
    <row r="2818" spans="4:6" x14ac:dyDescent="0.3">
      <c r="D2818"/>
      <c r="F2818" s="2"/>
    </row>
    <row r="2819" spans="4:6" x14ac:dyDescent="0.3">
      <c r="D2819"/>
    </row>
    <row r="2820" spans="4:6" x14ac:dyDescent="0.3">
      <c r="D2820"/>
      <c r="F2820" s="2"/>
    </row>
    <row r="2821" spans="4:6" x14ac:dyDescent="0.3">
      <c r="D2821"/>
      <c r="F2821" s="2"/>
    </row>
    <row r="2822" spans="4:6" x14ac:dyDescent="0.3">
      <c r="D2822"/>
      <c r="F2822" s="2"/>
    </row>
    <row r="2823" spans="4:6" x14ac:dyDescent="0.3">
      <c r="D2823"/>
      <c r="F2823" s="2"/>
    </row>
    <row r="2824" spans="4:6" x14ac:dyDescent="0.3">
      <c r="D2824"/>
      <c r="F2824" s="2"/>
    </row>
    <row r="2825" spans="4:6" x14ac:dyDescent="0.3">
      <c r="D2825"/>
      <c r="F2825" s="2"/>
    </row>
    <row r="2826" spans="4:6" x14ac:dyDescent="0.3">
      <c r="D2826"/>
      <c r="F2826" s="2"/>
    </row>
    <row r="2827" spans="4:6" x14ac:dyDescent="0.3">
      <c r="D2827"/>
    </row>
    <row r="2828" spans="4:6" x14ac:dyDescent="0.3">
      <c r="D2828"/>
      <c r="F2828" s="2"/>
    </row>
    <row r="2829" spans="4:6" x14ac:dyDescent="0.3">
      <c r="D2829"/>
    </row>
    <row r="2830" spans="4:6" x14ac:dyDescent="0.3">
      <c r="D2830"/>
      <c r="F2830" s="2"/>
    </row>
    <row r="2831" spans="4:6" x14ac:dyDescent="0.3">
      <c r="D2831"/>
      <c r="F2831" s="2"/>
    </row>
    <row r="2832" spans="4:6" x14ac:dyDescent="0.3">
      <c r="D2832"/>
      <c r="F2832" s="2"/>
    </row>
    <row r="2833" spans="4:6" x14ac:dyDescent="0.3">
      <c r="D2833"/>
      <c r="F2833" s="2"/>
    </row>
    <row r="2834" spans="4:6" x14ac:dyDescent="0.3">
      <c r="D2834"/>
      <c r="F2834" s="2"/>
    </row>
    <row r="2835" spans="4:6" x14ac:dyDescent="0.3">
      <c r="D2835"/>
      <c r="F2835" s="2"/>
    </row>
    <row r="2836" spans="4:6" x14ac:dyDescent="0.3">
      <c r="D2836"/>
      <c r="F2836" s="2"/>
    </row>
    <row r="2837" spans="4:6" x14ac:dyDescent="0.3">
      <c r="D2837"/>
      <c r="F2837" s="2"/>
    </row>
    <row r="2838" spans="4:6" x14ac:dyDescent="0.3">
      <c r="D2838"/>
      <c r="F2838" s="2"/>
    </row>
    <row r="2839" spans="4:6" x14ac:dyDescent="0.3">
      <c r="D2839"/>
      <c r="F2839" s="2"/>
    </row>
    <row r="2840" spans="4:6" x14ac:dyDescent="0.3">
      <c r="D2840"/>
      <c r="F2840" s="2"/>
    </row>
    <row r="2841" spans="4:6" x14ac:dyDescent="0.3">
      <c r="D2841"/>
      <c r="F2841" s="2"/>
    </row>
    <row r="2842" spans="4:6" x14ac:dyDescent="0.3">
      <c r="D2842"/>
      <c r="F2842" s="2"/>
    </row>
    <row r="2843" spans="4:6" x14ac:dyDescent="0.3">
      <c r="D2843"/>
    </row>
    <row r="2844" spans="4:6" x14ac:dyDescent="0.3">
      <c r="D2844"/>
    </row>
    <row r="2845" spans="4:6" x14ac:dyDescent="0.3">
      <c r="D2845"/>
      <c r="F2845" s="2"/>
    </row>
    <row r="2846" spans="4:6" x14ac:dyDescent="0.3">
      <c r="D2846"/>
      <c r="F2846" s="2"/>
    </row>
    <row r="2847" spans="4:6" x14ac:dyDescent="0.3">
      <c r="D2847"/>
      <c r="F2847" s="2"/>
    </row>
    <row r="2848" spans="4:6" x14ac:dyDescent="0.3">
      <c r="D2848"/>
      <c r="F2848" s="2"/>
    </row>
    <row r="2849" spans="4:6" x14ac:dyDescent="0.3">
      <c r="D2849"/>
    </row>
    <row r="2850" spans="4:6" x14ac:dyDescent="0.3">
      <c r="D2850"/>
      <c r="F2850" s="2"/>
    </row>
    <row r="2851" spans="4:6" x14ac:dyDescent="0.3">
      <c r="D2851"/>
      <c r="F2851" s="2"/>
    </row>
    <row r="2852" spans="4:6" x14ac:dyDescent="0.3">
      <c r="D2852"/>
      <c r="F2852" s="2"/>
    </row>
    <row r="2853" spans="4:6" x14ac:dyDescent="0.3">
      <c r="D2853"/>
      <c r="F2853" s="2"/>
    </row>
    <row r="2854" spans="4:6" x14ac:dyDescent="0.3">
      <c r="D2854"/>
      <c r="F2854" s="2"/>
    </row>
    <row r="2855" spans="4:6" x14ac:dyDescent="0.3">
      <c r="D2855"/>
      <c r="F2855" s="2"/>
    </row>
    <row r="2856" spans="4:6" x14ac:dyDescent="0.3">
      <c r="D2856"/>
      <c r="F2856" s="2"/>
    </row>
    <row r="2857" spans="4:6" x14ac:dyDescent="0.3">
      <c r="D2857"/>
    </row>
    <row r="2858" spans="4:6" x14ac:dyDescent="0.3">
      <c r="D2858"/>
    </row>
    <row r="2859" spans="4:6" x14ac:dyDescent="0.3">
      <c r="D2859"/>
      <c r="F2859" s="2"/>
    </row>
    <row r="2860" spans="4:6" x14ac:dyDescent="0.3">
      <c r="D2860"/>
      <c r="F2860" s="2"/>
    </row>
    <row r="2861" spans="4:6" x14ac:dyDescent="0.3">
      <c r="D2861"/>
      <c r="F2861" s="2"/>
    </row>
    <row r="2862" spans="4:6" x14ac:dyDescent="0.3">
      <c r="D2862"/>
      <c r="F2862" s="2"/>
    </row>
    <row r="2863" spans="4:6" x14ac:dyDescent="0.3">
      <c r="D2863"/>
    </row>
    <row r="2864" spans="4:6" x14ac:dyDescent="0.3">
      <c r="D2864"/>
      <c r="F2864" s="2"/>
    </row>
    <row r="2865" spans="4:6" x14ac:dyDescent="0.3">
      <c r="D2865"/>
    </row>
    <row r="2866" spans="4:6" x14ac:dyDescent="0.3">
      <c r="D2866"/>
      <c r="F2866" s="2"/>
    </row>
    <row r="2867" spans="4:6" x14ac:dyDescent="0.3">
      <c r="D2867"/>
      <c r="F2867" s="2"/>
    </row>
    <row r="2868" spans="4:6" x14ac:dyDescent="0.3">
      <c r="D2868"/>
      <c r="F2868" s="2"/>
    </row>
    <row r="2869" spans="4:6" x14ac:dyDescent="0.3">
      <c r="D2869"/>
      <c r="F2869" s="2"/>
    </row>
    <row r="2870" spans="4:6" x14ac:dyDescent="0.3">
      <c r="D2870"/>
      <c r="F2870" s="2"/>
    </row>
    <row r="2871" spans="4:6" x14ac:dyDescent="0.3">
      <c r="D2871"/>
    </row>
    <row r="2872" spans="4:6" x14ac:dyDescent="0.3">
      <c r="D2872"/>
      <c r="F2872" s="2"/>
    </row>
    <row r="2873" spans="4:6" x14ac:dyDescent="0.3">
      <c r="D2873"/>
      <c r="F2873" s="2"/>
    </row>
    <row r="2874" spans="4:6" x14ac:dyDescent="0.3">
      <c r="D2874"/>
      <c r="F2874" s="2"/>
    </row>
    <row r="2875" spans="4:6" x14ac:dyDescent="0.3">
      <c r="D2875"/>
      <c r="F2875" s="2"/>
    </row>
    <row r="2876" spans="4:6" x14ac:dyDescent="0.3">
      <c r="D2876"/>
      <c r="F2876" s="2"/>
    </row>
    <row r="2877" spans="4:6" x14ac:dyDescent="0.3">
      <c r="D2877"/>
      <c r="F2877" s="2"/>
    </row>
    <row r="2878" spans="4:6" x14ac:dyDescent="0.3">
      <c r="D2878"/>
    </row>
    <row r="2879" spans="4:6" x14ac:dyDescent="0.3">
      <c r="D2879"/>
      <c r="F2879" s="2"/>
    </row>
    <row r="2880" spans="4:6" x14ac:dyDescent="0.3">
      <c r="D2880"/>
      <c r="F2880" s="2"/>
    </row>
    <row r="2881" spans="4:6" x14ac:dyDescent="0.3">
      <c r="D2881"/>
      <c r="F2881" s="2"/>
    </row>
    <row r="2882" spans="4:6" x14ac:dyDescent="0.3">
      <c r="D2882"/>
      <c r="F2882" s="2"/>
    </row>
    <row r="2883" spans="4:6" x14ac:dyDescent="0.3">
      <c r="D2883"/>
      <c r="F2883" s="2"/>
    </row>
    <row r="2884" spans="4:6" x14ac:dyDescent="0.3">
      <c r="D2884"/>
    </row>
    <row r="2885" spans="4:6" x14ac:dyDescent="0.3">
      <c r="D2885"/>
      <c r="F2885" s="2"/>
    </row>
    <row r="2886" spans="4:6" x14ac:dyDescent="0.3">
      <c r="D2886"/>
      <c r="F2886" s="2"/>
    </row>
    <row r="2887" spans="4:6" x14ac:dyDescent="0.3">
      <c r="D2887"/>
      <c r="F2887" s="2"/>
    </row>
    <row r="2888" spans="4:6" x14ac:dyDescent="0.3">
      <c r="D2888"/>
      <c r="F2888" s="2"/>
    </row>
    <row r="2889" spans="4:6" x14ac:dyDescent="0.3">
      <c r="D2889"/>
    </row>
    <row r="2890" spans="4:6" x14ac:dyDescent="0.3">
      <c r="D2890"/>
      <c r="F2890" s="2"/>
    </row>
    <row r="2891" spans="4:6" x14ac:dyDescent="0.3">
      <c r="D2891"/>
      <c r="F2891" s="2"/>
    </row>
    <row r="2892" spans="4:6" x14ac:dyDescent="0.3">
      <c r="D2892"/>
    </row>
    <row r="2893" spans="4:6" x14ac:dyDescent="0.3">
      <c r="D2893"/>
      <c r="F2893" s="2"/>
    </row>
    <row r="2894" spans="4:6" x14ac:dyDescent="0.3">
      <c r="D2894"/>
    </row>
    <row r="2895" spans="4:6" x14ac:dyDescent="0.3">
      <c r="D2895"/>
      <c r="F2895" s="2"/>
    </row>
    <row r="2896" spans="4:6" x14ac:dyDescent="0.3">
      <c r="D2896"/>
      <c r="F2896" s="2"/>
    </row>
    <row r="2897" spans="4:6" x14ac:dyDescent="0.3">
      <c r="D2897"/>
    </row>
    <row r="2898" spans="4:6" x14ac:dyDescent="0.3">
      <c r="D2898"/>
      <c r="F2898" s="2"/>
    </row>
    <row r="2899" spans="4:6" x14ac:dyDescent="0.3">
      <c r="D2899"/>
      <c r="F2899" s="2"/>
    </row>
    <row r="2900" spans="4:6" x14ac:dyDescent="0.3">
      <c r="D2900"/>
      <c r="F2900" s="2"/>
    </row>
    <row r="2901" spans="4:6" x14ac:dyDescent="0.3">
      <c r="D2901"/>
      <c r="F2901" s="2"/>
    </row>
    <row r="2902" spans="4:6" x14ac:dyDescent="0.3">
      <c r="D2902"/>
    </row>
    <row r="2903" spans="4:6" x14ac:dyDescent="0.3">
      <c r="D2903"/>
      <c r="F2903" s="2"/>
    </row>
    <row r="2904" spans="4:6" x14ac:dyDescent="0.3">
      <c r="D2904"/>
      <c r="F2904" s="2"/>
    </row>
    <row r="2905" spans="4:6" x14ac:dyDescent="0.3">
      <c r="D2905"/>
    </row>
    <row r="2906" spans="4:6" x14ac:dyDescent="0.3">
      <c r="D2906"/>
      <c r="F2906" s="2"/>
    </row>
    <row r="2907" spans="4:6" x14ac:dyDescent="0.3">
      <c r="D2907"/>
      <c r="F2907" s="2"/>
    </row>
    <row r="2908" spans="4:6" x14ac:dyDescent="0.3">
      <c r="D2908"/>
    </row>
    <row r="2909" spans="4:6" x14ac:dyDescent="0.3">
      <c r="D2909"/>
      <c r="F2909" s="2"/>
    </row>
    <row r="2910" spans="4:6" x14ac:dyDescent="0.3">
      <c r="D2910"/>
      <c r="F2910" s="2"/>
    </row>
    <row r="2911" spans="4:6" x14ac:dyDescent="0.3">
      <c r="D2911"/>
      <c r="F2911" s="2"/>
    </row>
    <row r="2912" spans="4:6" x14ac:dyDescent="0.3">
      <c r="D2912"/>
    </row>
    <row r="2913" spans="4:6" x14ac:dyDescent="0.3">
      <c r="D2913"/>
      <c r="F2913" s="2"/>
    </row>
    <row r="2914" spans="4:6" x14ac:dyDescent="0.3">
      <c r="D2914"/>
    </row>
    <row r="2915" spans="4:6" x14ac:dyDescent="0.3">
      <c r="D2915"/>
      <c r="F2915" s="2"/>
    </row>
    <row r="2916" spans="4:6" x14ac:dyDescent="0.3">
      <c r="D2916"/>
      <c r="F2916" s="2"/>
    </row>
    <row r="2917" spans="4:6" x14ac:dyDescent="0.3">
      <c r="D2917"/>
      <c r="F2917" s="2"/>
    </row>
    <row r="2918" spans="4:6" x14ac:dyDescent="0.3">
      <c r="D2918"/>
      <c r="F2918" s="2"/>
    </row>
    <row r="2919" spans="4:6" x14ac:dyDescent="0.3">
      <c r="D2919"/>
      <c r="F2919" s="2"/>
    </row>
    <row r="2920" spans="4:6" x14ac:dyDescent="0.3">
      <c r="D2920"/>
    </row>
    <row r="2921" spans="4:6" x14ac:dyDescent="0.3">
      <c r="D2921"/>
      <c r="F2921" s="2"/>
    </row>
    <row r="2922" spans="4:6" x14ac:dyDescent="0.3">
      <c r="D2922"/>
      <c r="F2922" s="2"/>
    </row>
    <row r="2923" spans="4:6" x14ac:dyDescent="0.3">
      <c r="D2923"/>
      <c r="F2923" s="2"/>
    </row>
    <row r="2924" spans="4:6" x14ac:dyDescent="0.3">
      <c r="D2924"/>
    </row>
    <row r="2925" spans="4:6" x14ac:dyDescent="0.3">
      <c r="D2925"/>
      <c r="F2925" s="2"/>
    </row>
    <row r="2926" spans="4:6" x14ac:dyDescent="0.3">
      <c r="D2926"/>
      <c r="F2926" s="2"/>
    </row>
    <row r="2927" spans="4:6" x14ac:dyDescent="0.3">
      <c r="D2927"/>
      <c r="F2927" s="2"/>
    </row>
    <row r="2928" spans="4:6" x14ac:dyDescent="0.3">
      <c r="D2928"/>
      <c r="F2928" s="2"/>
    </row>
    <row r="2929" spans="4:6" x14ac:dyDescent="0.3">
      <c r="D2929"/>
      <c r="F2929" s="2"/>
    </row>
    <row r="2930" spans="4:6" x14ac:dyDescent="0.3">
      <c r="D2930"/>
      <c r="F2930" s="2"/>
    </row>
    <row r="2931" spans="4:6" x14ac:dyDescent="0.3">
      <c r="D2931"/>
      <c r="F2931" s="2"/>
    </row>
    <row r="2932" spans="4:6" x14ac:dyDescent="0.3">
      <c r="D2932"/>
      <c r="F2932" s="2"/>
    </row>
    <row r="2933" spans="4:6" x14ac:dyDescent="0.3">
      <c r="D2933"/>
      <c r="F2933" s="2"/>
    </row>
    <row r="2934" spans="4:6" x14ac:dyDescent="0.3">
      <c r="D2934"/>
      <c r="F2934" s="2"/>
    </row>
    <row r="2935" spans="4:6" x14ac:dyDescent="0.3">
      <c r="D2935"/>
      <c r="F2935" s="2"/>
    </row>
    <row r="2936" spans="4:6" x14ac:dyDescent="0.3">
      <c r="D2936"/>
      <c r="F2936" s="2"/>
    </row>
    <row r="2937" spans="4:6" x14ac:dyDescent="0.3">
      <c r="D2937"/>
      <c r="F2937" s="2"/>
    </row>
    <row r="2938" spans="4:6" x14ac:dyDescent="0.3">
      <c r="D2938"/>
      <c r="F2938" s="2"/>
    </row>
    <row r="2939" spans="4:6" x14ac:dyDescent="0.3">
      <c r="D2939"/>
      <c r="F2939" s="2"/>
    </row>
    <row r="2940" spans="4:6" x14ac:dyDescent="0.3">
      <c r="D2940"/>
      <c r="F2940" s="2"/>
    </row>
    <row r="2941" spans="4:6" x14ac:dyDescent="0.3">
      <c r="D2941"/>
      <c r="F2941" s="2"/>
    </row>
    <row r="2942" spans="4:6" x14ac:dyDescent="0.3">
      <c r="D2942"/>
      <c r="F2942" s="2"/>
    </row>
    <row r="2943" spans="4:6" x14ac:dyDescent="0.3">
      <c r="D2943"/>
    </row>
    <row r="2944" spans="4:6" x14ac:dyDescent="0.3">
      <c r="D2944"/>
      <c r="F2944" s="2"/>
    </row>
    <row r="2945" spans="4:6" x14ac:dyDescent="0.3">
      <c r="D2945"/>
      <c r="F2945" s="2"/>
    </row>
    <row r="2946" spans="4:6" x14ac:dyDescent="0.3">
      <c r="D2946"/>
      <c r="F2946" s="2"/>
    </row>
    <row r="2947" spans="4:6" x14ac:dyDescent="0.3">
      <c r="D2947"/>
      <c r="F2947" s="2"/>
    </row>
    <row r="2948" spans="4:6" x14ac:dyDescent="0.3">
      <c r="D2948"/>
    </row>
    <row r="2949" spans="4:6" x14ac:dyDescent="0.3">
      <c r="D2949"/>
      <c r="F2949" s="2"/>
    </row>
    <row r="2950" spans="4:6" x14ac:dyDescent="0.3">
      <c r="D2950"/>
    </row>
    <row r="2951" spans="4:6" x14ac:dyDescent="0.3">
      <c r="D2951"/>
      <c r="F2951" s="2"/>
    </row>
    <row r="2952" spans="4:6" x14ac:dyDescent="0.3">
      <c r="D2952"/>
      <c r="F2952" s="2"/>
    </row>
    <row r="2953" spans="4:6" x14ac:dyDescent="0.3">
      <c r="D2953"/>
      <c r="F2953" s="2"/>
    </row>
    <row r="2954" spans="4:6" x14ac:dyDescent="0.3">
      <c r="D2954"/>
      <c r="F2954" s="2"/>
    </row>
    <row r="2955" spans="4:6" x14ac:dyDescent="0.3">
      <c r="D2955"/>
    </row>
    <row r="2956" spans="4:6" x14ac:dyDescent="0.3">
      <c r="D2956"/>
      <c r="F2956" s="2"/>
    </row>
    <row r="2957" spans="4:6" x14ac:dyDescent="0.3">
      <c r="D2957"/>
    </row>
    <row r="2958" spans="4:6" x14ac:dyDescent="0.3">
      <c r="D2958"/>
    </row>
    <row r="2959" spans="4:6" x14ac:dyDescent="0.3">
      <c r="D2959"/>
      <c r="F2959" s="2"/>
    </row>
    <row r="2960" spans="4:6" x14ac:dyDescent="0.3">
      <c r="D2960"/>
      <c r="F2960" s="2"/>
    </row>
    <row r="2961" spans="4:6" x14ac:dyDescent="0.3">
      <c r="D2961"/>
    </row>
    <row r="2962" spans="4:6" x14ac:dyDescent="0.3">
      <c r="D2962"/>
    </row>
    <row r="2963" spans="4:6" x14ac:dyDescent="0.3">
      <c r="D2963"/>
      <c r="F2963" s="2"/>
    </row>
    <row r="2964" spans="4:6" x14ac:dyDescent="0.3">
      <c r="D2964"/>
      <c r="F2964" s="2"/>
    </row>
    <row r="2965" spans="4:6" x14ac:dyDescent="0.3">
      <c r="D2965"/>
    </row>
    <row r="2966" spans="4:6" x14ac:dyDescent="0.3">
      <c r="D2966"/>
      <c r="F2966" s="2"/>
    </row>
    <row r="2967" spans="4:6" x14ac:dyDescent="0.3">
      <c r="D2967"/>
      <c r="F2967" s="2"/>
    </row>
    <row r="2968" spans="4:6" x14ac:dyDescent="0.3">
      <c r="D2968"/>
      <c r="F2968" s="2"/>
    </row>
    <row r="2969" spans="4:6" x14ac:dyDescent="0.3">
      <c r="D2969"/>
      <c r="F2969" s="2"/>
    </row>
    <row r="2970" spans="4:6" x14ac:dyDescent="0.3">
      <c r="D2970"/>
    </row>
    <row r="2971" spans="4:6" x14ac:dyDescent="0.3">
      <c r="D2971"/>
      <c r="F2971" s="2"/>
    </row>
    <row r="2972" spans="4:6" x14ac:dyDescent="0.3">
      <c r="D2972"/>
      <c r="F2972" s="2"/>
    </row>
    <row r="2973" spans="4:6" x14ac:dyDescent="0.3">
      <c r="D2973"/>
      <c r="F2973" s="2"/>
    </row>
    <row r="2974" spans="4:6" x14ac:dyDescent="0.3">
      <c r="D2974"/>
      <c r="F2974" s="2"/>
    </row>
    <row r="2975" spans="4:6" x14ac:dyDescent="0.3">
      <c r="D2975"/>
      <c r="F2975" s="2"/>
    </row>
    <row r="2976" spans="4:6" x14ac:dyDescent="0.3">
      <c r="D2976"/>
      <c r="F2976" s="2"/>
    </row>
    <row r="2977" spans="4:6" x14ac:dyDescent="0.3">
      <c r="D2977"/>
      <c r="F2977" s="2"/>
    </row>
    <row r="2978" spans="4:6" x14ac:dyDescent="0.3">
      <c r="D2978"/>
      <c r="F2978" s="2"/>
    </row>
    <row r="2979" spans="4:6" x14ac:dyDescent="0.3">
      <c r="D2979"/>
      <c r="F2979" s="2"/>
    </row>
    <row r="2980" spans="4:6" x14ac:dyDescent="0.3">
      <c r="D2980"/>
      <c r="F2980" s="2"/>
    </row>
    <row r="2981" spans="4:6" x14ac:dyDescent="0.3">
      <c r="D2981"/>
    </row>
    <row r="2982" spans="4:6" x14ac:dyDescent="0.3">
      <c r="D2982"/>
      <c r="F2982" s="2"/>
    </row>
    <row r="2983" spans="4:6" x14ac:dyDescent="0.3">
      <c r="D2983"/>
      <c r="F2983" s="2"/>
    </row>
    <row r="2984" spans="4:6" x14ac:dyDescent="0.3">
      <c r="D2984"/>
    </row>
    <row r="2985" spans="4:6" x14ac:dyDescent="0.3">
      <c r="D2985"/>
      <c r="F2985" s="2"/>
    </row>
    <row r="2986" spans="4:6" x14ac:dyDescent="0.3">
      <c r="D2986"/>
      <c r="F2986" s="2"/>
    </row>
    <row r="2987" spans="4:6" x14ac:dyDescent="0.3">
      <c r="D2987"/>
    </row>
    <row r="2988" spans="4:6" x14ac:dyDescent="0.3">
      <c r="D2988"/>
      <c r="F2988" s="2"/>
    </row>
    <row r="2989" spans="4:6" x14ac:dyDescent="0.3">
      <c r="D2989"/>
      <c r="F2989" s="2"/>
    </row>
    <row r="2990" spans="4:6" x14ac:dyDescent="0.3">
      <c r="D2990"/>
      <c r="F2990" s="2"/>
    </row>
    <row r="2991" spans="4:6" x14ac:dyDescent="0.3">
      <c r="D2991"/>
      <c r="F2991" s="2"/>
    </row>
    <row r="2992" spans="4:6" x14ac:dyDescent="0.3">
      <c r="D2992"/>
      <c r="F2992" s="2"/>
    </row>
    <row r="2993" spans="4:6" x14ac:dyDescent="0.3">
      <c r="D2993"/>
      <c r="F2993" s="2"/>
    </row>
    <row r="2994" spans="4:6" x14ac:dyDescent="0.3">
      <c r="D2994"/>
      <c r="F2994" s="2"/>
    </row>
    <row r="2995" spans="4:6" x14ac:dyDescent="0.3">
      <c r="D2995"/>
      <c r="F2995" s="2"/>
    </row>
    <row r="2996" spans="4:6" x14ac:dyDescent="0.3">
      <c r="D2996"/>
      <c r="F2996" s="2"/>
    </row>
    <row r="2997" spans="4:6" x14ac:dyDescent="0.3">
      <c r="D2997"/>
    </row>
    <row r="2998" spans="4:6" x14ac:dyDescent="0.3">
      <c r="D2998"/>
      <c r="F2998" s="2"/>
    </row>
    <row r="2999" spans="4:6" x14ac:dyDescent="0.3">
      <c r="D2999"/>
      <c r="F2999" s="2"/>
    </row>
    <row r="3000" spans="4:6" x14ac:dyDescent="0.3">
      <c r="D3000"/>
      <c r="F3000" s="2"/>
    </row>
    <row r="3001" spans="4:6" x14ac:dyDescent="0.3">
      <c r="D3001"/>
    </row>
    <row r="3002" spans="4:6" x14ac:dyDescent="0.3">
      <c r="D3002"/>
      <c r="F3002" s="2"/>
    </row>
    <row r="3003" spans="4:6" x14ac:dyDescent="0.3">
      <c r="D3003"/>
    </row>
    <row r="3004" spans="4:6" x14ac:dyDescent="0.3">
      <c r="D3004"/>
      <c r="F3004" s="2"/>
    </row>
    <row r="3005" spans="4:6" x14ac:dyDescent="0.3">
      <c r="D3005"/>
      <c r="F3005" s="2"/>
    </row>
    <row r="3006" spans="4:6" x14ac:dyDescent="0.3">
      <c r="D3006"/>
    </row>
    <row r="3007" spans="4:6" x14ac:dyDescent="0.3">
      <c r="D3007"/>
      <c r="F3007" s="2"/>
    </row>
    <row r="3008" spans="4:6" x14ac:dyDescent="0.3">
      <c r="D3008"/>
    </row>
    <row r="3009" spans="4:6" x14ac:dyDescent="0.3">
      <c r="D3009"/>
    </row>
    <row r="3010" spans="4:6" x14ac:dyDescent="0.3">
      <c r="D3010"/>
      <c r="F3010" s="2"/>
    </row>
    <row r="3011" spans="4:6" x14ac:dyDescent="0.3">
      <c r="D3011"/>
    </row>
    <row r="3012" spans="4:6" x14ac:dyDescent="0.3">
      <c r="D3012"/>
      <c r="F3012" s="2"/>
    </row>
    <row r="3013" spans="4:6" x14ac:dyDescent="0.3">
      <c r="D3013"/>
      <c r="F3013" s="2"/>
    </row>
    <row r="3014" spans="4:6" x14ac:dyDescent="0.3">
      <c r="D3014"/>
      <c r="F3014" s="2"/>
    </row>
    <row r="3015" spans="4:6" x14ac:dyDescent="0.3">
      <c r="D3015"/>
      <c r="F3015" s="2"/>
    </row>
    <row r="3016" spans="4:6" x14ac:dyDescent="0.3">
      <c r="D3016"/>
      <c r="F3016" s="2"/>
    </row>
    <row r="3017" spans="4:6" x14ac:dyDescent="0.3">
      <c r="D3017"/>
    </row>
    <row r="3018" spans="4:6" x14ac:dyDescent="0.3">
      <c r="D3018"/>
      <c r="F3018" s="2"/>
    </row>
    <row r="3019" spans="4:6" x14ac:dyDescent="0.3">
      <c r="D3019"/>
      <c r="F3019" s="2"/>
    </row>
    <row r="3020" spans="4:6" x14ac:dyDescent="0.3">
      <c r="D3020"/>
      <c r="F3020" s="2"/>
    </row>
    <row r="3021" spans="4:6" x14ac:dyDescent="0.3">
      <c r="D3021"/>
      <c r="F3021" s="2"/>
    </row>
    <row r="3022" spans="4:6" x14ac:dyDescent="0.3">
      <c r="D3022"/>
      <c r="F3022" s="2"/>
    </row>
    <row r="3023" spans="4:6" x14ac:dyDescent="0.3">
      <c r="D3023"/>
      <c r="F3023" s="2"/>
    </row>
    <row r="3024" spans="4:6" x14ac:dyDescent="0.3">
      <c r="D3024"/>
      <c r="F3024" s="2"/>
    </row>
    <row r="3025" spans="4:6" x14ac:dyDescent="0.3">
      <c r="D3025"/>
    </row>
    <row r="3026" spans="4:6" x14ac:dyDescent="0.3">
      <c r="D3026"/>
      <c r="F3026" s="2"/>
    </row>
    <row r="3027" spans="4:6" x14ac:dyDescent="0.3">
      <c r="D3027"/>
      <c r="F3027" s="2"/>
    </row>
    <row r="3028" spans="4:6" x14ac:dyDescent="0.3">
      <c r="D3028"/>
      <c r="F3028" s="2"/>
    </row>
    <row r="3029" spans="4:6" x14ac:dyDescent="0.3">
      <c r="D3029"/>
    </row>
    <row r="3030" spans="4:6" x14ac:dyDescent="0.3">
      <c r="D3030"/>
      <c r="F3030" s="2"/>
    </row>
    <row r="3031" spans="4:6" x14ac:dyDescent="0.3">
      <c r="D3031"/>
      <c r="F3031" s="2"/>
    </row>
    <row r="3032" spans="4:6" x14ac:dyDescent="0.3">
      <c r="D3032"/>
    </row>
    <row r="3033" spans="4:6" x14ac:dyDescent="0.3">
      <c r="D3033"/>
    </row>
    <row r="3034" spans="4:6" x14ac:dyDescent="0.3">
      <c r="D3034"/>
      <c r="F3034" s="2"/>
    </row>
    <row r="3035" spans="4:6" x14ac:dyDescent="0.3">
      <c r="D3035"/>
      <c r="F3035" s="2"/>
    </row>
    <row r="3036" spans="4:6" x14ac:dyDescent="0.3">
      <c r="D3036"/>
      <c r="F3036" s="2"/>
    </row>
    <row r="3037" spans="4:6" x14ac:dyDescent="0.3">
      <c r="D3037"/>
    </row>
    <row r="3038" spans="4:6" x14ac:dyDescent="0.3">
      <c r="D3038"/>
      <c r="F3038" s="2"/>
    </row>
    <row r="3039" spans="4:6" x14ac:dyDescent="0.3">
      <c r="D3039"/>
      <c r="F3039" s="2"/>
    </row>
    <row r="3040" spans="4:6" x14ac:dyDescent="0.3">
      <c r="D3040"/>
      <c r="F3040" s="2"/>
    </row>
    <row r="3041" spans="4:6" x14ac:dyDescent="0.3">
      <c r="D3041"/>
      <c r="F3041" s="2"/>
    </row>
    <row r="3042" spans="4:6" x14ac:dyDescent="0.3">
      <c r="D3042"/>
      <c r="F3042" s="2"/>
    </row>
    <row r="3043" spans="4:6" x14ac:dyDescent="0.3">
      <c r="D3043"/>
      <c r="F3043" s="2"/>
    </row>
    <row r="3044" spans="4:6" x14ac:dyDescent="0.3">
      <c r="D3044"/>
    </row>
    <row r="3045" spans="4:6" x14ac:dyDescent="0.3">
      <c r="D3045"/>
      <c r="F304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AA1B-78B8-004A-B8DE-0138ED228928}">
  <dimension ref="A1:I19"/>
  <sheetViews>
    <sheetView zoomScale="102" zoomScaleNormal="102" workbookViewId="0">
      <selection activeCell="F21" sqref="F21"/>
    </sheetView>
  </sheetViews>
  <sheetFormatPr defaultColWidth="11.19921875" defaultRowHeight="15.6" x14ac:dyDescent="0.3"/>
  <cols>
    <col min="7" max="7" width="15.69921875" customWidth="1"/>
  </cols>
  <sheetData>
    <row r="1" spans="1:9" x14ac:dyDescent="0.3">
      <c r="A1" s="6" t="s">
        <v>293</v>
      </c>
      <c r="B1" s="6" t="s">
        <v>294</v>
      </c>
      <c r="C1" s="6" t="s">
        <v>295</v>
      </c>
      <c r="D1" s="6" t="s">
        <v>296</v>
      </c>
      <c r="E1" s="6" t="s">
        <v>297</v>
      </c>
      <c r="F1" s="6" t="s">
        <v>298</v>
      </c>
      <c r="G1" s="6" t="s">
        <v>299</v>
      </c>
    </row>
    <row r="2" spans="1:9" x14ac:dyDescent="0.3">
      <c r="A2">
        <v>780</v>
      </c>
      <c r="B2">
        <v>1000</v>
      </c>
      <c r="C2">
        <v>900</v>
      </c>
      <c r="D2">
        <v>10</v>
      </c>
      <c r="E2">
        <v>1</v>
      </c>
      <c r="F2">
        <v>1</v>
      </c>
    </row>
    <row r="3" spans="1:9" x14ac:dyDescent="0.3">
      <c r="A3">
        <v>60</v>
      </c>
      <c r="B3">
        <v>2000</v>
      </c>
      <c r="C3">
        <v>5000</v>
      </c>
      <c r="D3">
        <v>99</v>
      </c>
      <c r="E3">
        <v>5</v>
      </c>
      <c r="F3">
        <v>5</v>
      </c>
      <c r="G3">
        <v>50</v>
      </c>
    </row>
    <row r="4" spans="1:9" x14ac:dyDescent="0.3">
      <c r="A4">
        <v>890</v>
      </c>
      <c r="C4">
        <v>400</v>
      </c>
      <c r="D4">
        <v>-98</v>
      </c>
      <c r="E4">
        <v>6</v>
      </c>
      <c r="F4">
        <v>6</v>
      </c>
    </row>
    <row r="5" spans="1:9" x14ac:dyDescent="0.3">
      <c r="A5">
        <v>900</v>
      </c>
      <c r="C5">
        <v>2000</v>
      </c>
      <c r="D5">
        <v>-8</v>
      </c>
      <c r="E5">
        <v>7</v>
      </c>
      <c r="F5">
        <v>7</v>
      </c>
      <c r="G5">
        <v>20</v>
      </c>
    </row>
    <row r="6" spans="1:9" x14ac:dyDescent="0.3">
      <c r="A6">
        <v>220</v>
      </c>
      <c r="E6" t="s">
        <v>273</v>
      </c>
      <c r="F6" t="s">
        <v>273</v>
      </c>
    </row>
    <row r="8" spans="1:9" x14ac:dyDescent="0.3">
      <c r="A8">
        <f>SUM(A2:A6)</f>
        <v>2850</v>
      </c>
      <c r="B8">
        <f>AVERAGE(B2:B3)</f>
        <v>1500</v>
      </c>
      <c r="C8">
        <f>MAX(C2:C5)</f>
        <v>5000</v>
      </c>
      <c r="D8">
        <f>MIN(D2:D5)</f>
        <v>-98</v>
      </c>
      <c r="E8">
        <f>COUNT(E2:E6)</f>
        <v>4</v>
      </c>
      <c r="F8">
        <f>COUNTA(F2:F6)</f>
        <v>5</v>
      </c>
      <c r="G8">
        <f>COUNTBLANK(G2:G6)</f>
        <v>3</v>
      </c>
    </row>
    <row r="11" spans="1:9" x14ac:dyDescent="0.3">
      <c r="A11">
        <v>10</v>
      </c>
      <c r="B11">
        <v>20</v>
      </c>
      <c r="C11">
        <v>30</v>
      </c>
    </row>
    <row r="13" spans="1:9" x14ac:dyDescent="0.3">
      <c r="A13" s="6" t="s">
        <v>300</v>
      </c>
      <c r="B13" t="b">
        <f>B19=SUM(A11:B11)*C11</f>
        <v>1</v>
      </c>
    </row>
    <row r="14" spans="1:9" ht="16.2" thickBot="1" x14ac:dyDescent="0.35">
      <c r="A14" s="6"/>
    </row>
    <row r="15" spans="1:9" ht="16.2" thickBot="1" x14ac:dyDescent="0.35">
      <c r="A15">
        <f>SUM(A2:A6)</f>
        <v>2850</v>
      </c>
      <c r="B15">
        <f>AVERAGE(B2:B3)</f>
        <v>1500</v>
      </c>
      <c r="C15">
        <f>MAX(C2:C5)</f>
        <v>5000</v>
      </c>
      <c r="D15">
        <f>MIN(D2:D5)</f>
        <v>-98</v>
      </c>
      <c r="E15">
        <f>COUNT(E2:E5)</f>
        <v>4</v>
      </c>
      <c r="F15">
        <f>COUNTA(F2:F6)</f>
        <v>5</v>
      </c>
      <c r="G15">
        <f>COUNTBLANK(G2:G7)</f>
        <v>4</v>
      </c>
      <c r="I15" s="31">
        <f>SUM(A15:G15)</f>
        <v>9265</v>
      </c>
    </row>
    <row r="19" spans="1:2" x14ac:dyDescent="0.3">
      <c r="A19" s="6" t="s">
        <v>531</v>
      </c>
      <c r="B19">
        <f>SUM(A11:B11)*C11</f>
        <v>900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95E86-2CF7-024D-BD8C-B45D4603B616}">
  <dimension ref="A1:H33"/>
  <sheetViews>
    <sheetView topLeftCell="C1" zoomScale="93" zoomScaleNormal="194" workbookViewId="0">
      <selection activeCell="H17" sqref="H17"/>
    </sheetView>
  </sheetViews>
  <sheetFormatPr defaultColWidth="11.19921875" defaultRowHeight="15.6" x14ac:dyDescent="0.3"/>
  <sheetData>
    <row r="1" spans="1:5" x14ac:dyDescent="0.3">
      <c r="A1" s="22" t="s">
        <v>301</v>
      </c>
      <c r="B1" s="22" t="s">
        <v>302</v>
      </c>
      <c r="C1" s="22" t="s">
        <v>303</v>
      </c>
      <c r="D1" s="22" t="s">
        <v>304</v>
      </c>
      <c r="E1" s="22" t="s">
        <v>306</v>
      </c>
    </row>
    <row r="2" spans="1:5" x14ac:dyDescent="0.3">
      <c r="A2" t="s">
        <v>202</v>
      </c>
      <c r="B2">
        <v>60</v>
      </c>
      <c r="C2">
        <v>60</v>
      </c>
      <c r="D2" s="65">
        <f>SUM(B2:C2)</f>
        <v>120</v>
      </c>
      <c r="E2" s="65">
        <f>SUM(D2)+($B$12)</f>
        <v>130</v>
      </c>
    </row>
    <row r="3" spans="1:5" x14ac:dyDescent="0.3">
      <c r="A3" t="s">
        <v>205</v>
      </c>
      <c r="B3">
        <v>95</v>
      </c>
      <c r="C3">
        <v>100</v>
      </c>
      <c r="D3" s="65">
        <f t="shared" ref="D3:D10" si="0">SUM(B3:C3)</f>
        <v>195</v>
      </c>
      <c r="E3" s="65">
        <f t="shared" ref="E3:E10" si="1">SUM(D3)+($B$12)</f>
        <v>205</v>
      </c>
    </row>
    <row r="4" spans="1:5" x14ac:dyDescent="0.3">
      <c r="A4" t="s">
        <v>206</v>
      </c>
      <c r="B4">
        <v>60</v>
      </c>
      <c r="C4">
        <v>60</v>
      </c>
      <c r="D4" s="65">
        <f t="shared" si="0"/>
        <v>120</v>
      </c>
      <c r="E4" s="65">
        <f t="shared" si="1"/>
        <v>130</v>
      </c>
    </row>
    <row r="5" spans="1:5" x14ac:dyDescent="0.3">
      <c r="A5" t="s">
        <v>208</v>
      </c>
      <c r="B5">
        <v>70</v>
      </c>
      <c r="C5">
        <v>77</v>
      </c>
      <c r="D5" s="65">
        <f t="shared" si="0"/>
        <v>147</v>
      </c>
      <c r="E5" s="65">
        <f t="shared" si="1"/>
        <v>157</v>
      </c>
    </row>
    <row r="6" spans="1:5" x14ac:dyDescent="0.3">
      <c r="A6" t="s">
        <v>210</v>
      </c>
      <c r="B6">
        <v>80</v>
      </c>
      <c r="C6">
        <v>75</v>
      </c>
      <c r="D6" s="65">
        <f t="shared" si="0"/>
        <v>155</v>
      </c>
      <c r="E6" s="65">
        <f t="shared" si="1"/>
        <v>165</v>
      </c>
    </row>
    <row r="7" spans="1:5" x14ac:dyDescent="0.3">
      <c r="A7" t="s">
        <v>212</v>
      </c>
      <c r="B7">
        <v>90</v>
      </c>
      <c r="C7">
        <v>98</v>
      </c>
      <c r="D7" s="65">
        <f t="shared" si="0"/>
        <v>188</v>
      </c>
      <c r="E7" s="65">
        <f t="shared" si="1"/>
        <v>198</v>
      </c>
    </row>
    <row r="8" spans="1:5" x14ac:dyDescent="0.3">
      <c r="A8" t="s">
        <v>214</v>
      </c>
      <c r="B8">
        <v>60</v>
      </c>
      <c r="C8">
        <v>70</v>
      </c>
      <c r="D8" s="65">
        <f t="shared" si="0"/>
        <v>130</v>
      </c>
      <c r="E8" s="65">
        <f t="shared" si="1"/>
        <v>140</v>
      </c>
    </row>
    <row r="9" spans="1:5" x14ac:dyDescent="0.3">
      <c r="A9" t="s">
        <v>216</v>
      </c>
      <c r="B9">
        <v>80</v>
      </c>
      <c r="C9">
        <v>99</v>
      </c>
      <c r="D9" s="65">
        <f t="shared" si="0"/>
        <v>179</v>
      </c>
      <c r="E9" s="65">
        <f t="shared" si="1"/>
        <v>189</v>
      </c>
    </row>
    <row r="10" spans="1:5" x14ac:dyDescent="0.3">
      <c r="A10" t="s">
        <v>218</v>
      </c>
      <c r="B10">
        <v>80</v>
      </c>
      <c r="C10">
        <v>87</v>
      </c>
      <c r="D10" s="65">
        <f t="shared" si="0"/>
        <v>167</v>
      </c>
      <c r="E10" s="65">
        <f t="shared" si="1"/>
        <v>177</v>
      </c>
    </row>
    <row r="12" spans="1:5" x14ac:dyDescent="0.3">
      <c r="A12" s="23" t="s">
        <v>305</v>
      </c>
      <c r="B12">
        <v>10</v>
      </c>
    </row>
    <row r="22" spans="1:8" x14ac:dyDescent="0.3">
      <c r="A22" s="22" t="s">
        <v>301</v>
      </c>
      <c r="B22" s="22" t="s">
        <v>302</v>
      </c>
      <c r="C22" s="22" t="s">
        <v>303</v>
      </c>
      <c r="D22" s="22" t="s">
        <v>307</v>
      </c>
      <c r="E22" s="22" t="s">
        <v>308</v>
      </c>
    </row>
    <row r="23" spans="1:8" x14ac:dyDescent="0.3">
      <c r="A23" t="s">
        <v>202</v>
      </c>
      <c r="B23">
        <v>60</v>
      </c>
      <c r="C23">
        <v>70</v>
      </c>
      <c r="D23">
        <f t="shared" ref="D23:E29" si="2">SUM(B23,B$33)</f>
        <v>65</v>
      </c>
      <c r="E23">
        <f t="shared" si="2"/>
        <v>80</v>
      </c>
      <c r="G23" s="65">
        <f t="shared" ref="G23:G31" si="3">SUM(B23)+($B$33)</f>
        <v>65</v>
      </c>
      <c r="H23" s="65">
        <f>SUM(C23)+($C$33)</f>
        <v>80</v>
      </c>
    </row>
    <row r="24" spans="1:8" x14ac:dyDescent="0.3">
      <c r="A24" t="s">
        <v>205</v>
      </c>
      <c r="B24">
        <v>95</v>
      </c>
      <c r="C24">
        <v>100</v>
      </c>
      <c r="D24">
        <f t="shared" si="2"/>
        <v>100</v>
      </c>
      <c r="E24">
        <f t="shared" si="2"/>
        <v>110</v>
      </c>
      <c r="G24" s="65">
        <f t="shared" si="3"/>
        <v>100</v>
      </c>
      <c r="H24" s="65">
        <f t="shared" ref="H24:H31" si="4">SUM(C24)+($C$33)</f>
        <v>110</v>
      </c>
    </row>
    <row r="25" spans="1:8" x14ac:dyDescent="0.3">
      <c r="A25" t="s">
        <v>206</v>
      </c>
      <c r="B25">
        <v>60</v>
      </c>
      <c r="C25">
        <v>60</v>
      </c>
      <c r="D25">
        <f t="shared" si="2"/>
        <v>65</v>
      </c>
      <c r="E25">
        <f t="shared" si="2"/>
        <v>70</v>
      </c>
      <c r="G25" s="65">
        <f t="shared" si="3"/>
        <v>65</v>
      </c>
      <c r="H25" s="65">
        <f t="shared" si="4"/>
        <v>70</v>
      </c>
    </row>
    <row r="26" spans="1:8" x14ac:dyDescent="0.3">
      <c r="A26" t="s">
        <v>208</v>
      </c>
      <c r="B26">
        <v>70</v>
      </c>
      <c r="C26">
        <v>77</v>
      </c>
      <c r="D26">
        <f t="shared" si="2"/>
        <v>75</v>
      </c>
      <c r="E26">
        <f t="shared" si="2"/>
        <v>87</v>
      </c>
      <c r="G26" s="65">
        <f t="shared" si="3"/>
        <v>75</v>
      </c>
      <c r="H26" s="65">
        <f t="shared" si="4"/>
        <v>87</v>
      </c>
    </row>
    <row r="27" spans="1:8" x14ac:dyDescent="0.3">
      <c r="A27" t="s">
        <v>210</v>
      </c>
      <c r="B27">
        <v>80</v>
      </c>
      <c r="C27">
        <v>75</v>
      </c>
      <c r="D27">
        <f t="shared" si="2"/>
        <v>85</v>
      </c>
      <c r="E27">
        <f t="shared" si="2"/>
        <v>85</v>
      </c>
      <c r="G27" s="65">
        <f t="shared" si="3"/>
        <v>85</v>
      </c>
      <c r="H27" s="65">
        <f t="shared" si="4"/>
        <v>85</v>
      </c>
    </row>
    <row r="28" spans="1:8" x14ac:dyDescent="0.3">
      <c r="A28" t="s">
        <v>212</v>
      </c>
      <c r="B28">
        <v>90</v>
      </c>
      <c r="C28">
        <v>98</v>
      </c>
      <c r="D28">
        <f t="shared" si="2"/>
        <v>95</v>
      </c>
      <c r="E28">
        <f t="shared" si="2"/>
        <v>108</v>
      </c>
      <c r="G28" s="65">
        <f t="shared" si="3"/>
        <v>95</v>
      </c>
      <c r="H28" s="65">
        <f t="shared" si="4"/>
        <v>108</v>
      </c>
    </row>
    <row r="29" spans="1:8" x14ac:dyDescent="0.3">
      <c r="A29" t="s">
        <v>214</v>
      </c>
      <c r="B29">
        <v>60</v>
      </c>
      <c r="C29">
        <v>70</v>
      </c>
      <c r="D29">
        <f t="shared" si="2"/>
        <v>65</v>
      </c>
      <c r="E29">
        <f t="shared" si="2"/>
        <v>80</v>
      </c>
      <c r="G29" s="65">
        <f t="shared" si="3"/>
        <v>65</v>
      </c>
      <c r="H29" s="65">
        <f t="shared" si="4"/>
        <v>80</v>
      </c>
    </row>
    <row r="30" spans="1:8" x14ac:dyDescent="0.3">
      <c r="A30" t="s">
        <v>216</v>
      </c>
      <c r="B30">
        <v>80</v>
      </c>
      <c r="C30">
        <v>99</v>
      </c>
      <c r="D30">
        <f t="shared" ref="D30:D31" si="5">SUM(B30,B$33)</f>
        <v>85</v>
      </c>
      <c r="E30">
        <f>SUM(C30,C$33)</f>
        <v>109</v>
      </c>
      <c r="G30" s="65">
        <f t="shared" si="3"/>
        <v>85</v>
      </c>
      <c r="H30" s="65">
        <f t="shared" si="4"/>
        <v>109</v>
      </c>
    </row>
    <row r="31" spans="1:8" x14ac:dyDescent="0.3">
      <c r="A31" t="s">
        <v>218</v>
      </c>
      <c r="B31">
        <v>80</v>
      </c>
      <c r="C31">
        <v>87</v>
      </c>
      <c r="D31">
        <f t="shared" si="5"/>
        <v>85</v>
      </c>
      <c r="E31">
        <f t="shared" ref="E31" si="6">SUM(C31,C$33)</f>
        <v>97</v>
      </c>
      <c r="G31" s="65">
        <f t="shared" si="3"/>
        <v>85</v>
      </c>
      <c r="H31" s="65">
        <f t="shared" si="4"/>
        <v>97</v>
      </c>
    </row>
    <row r="33" spans="1:3" x14ac:dyDescent="0.3">
      <c r="A33" s="23" t="s">
        <v>305</v>
      </c>
      <c r="B33">
        <v>5</v>
      </c>
      <c r="C33">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96A17-9B4C-7A4C-B195-D84EB2E2F123}">
  <dimension ref="A1:E45"/>
  <sheetViews>
    <sheetView zoomScale="89" zoomScaleNormal="204" workbookViewId="0">
      <selection activeCell="F9" sqref="F9"/>
    </sheetView>
  </sheetViews>
  <sheetFormatPr defaultColWidth="11.19921875" defaultRowHeight="15.6" x14ac:dyDescent="0.3"/>
  <cols>
    <col min="4" max="4" width="12.296875" customWidth="1"/>
  </cols>
  <sheetData>
    <row r="1" spans="1:5" x14ac:dyDescent="0.3">
      <c r="A1" s="22" t="s">
        <v>301</v>
      </c>
      <c r="B1" s="22" t="s">
        <v>309</v>
      </c>
      <c r="C1" s="45" t="s">
        <v>424</v>
      </c>
      <c r="D1" s="6"/>
      <c r="E1" s="6" t="s">
        <v>541</v>
      </c>
    </row>
    <row r="2" spans="1:5" x14ac:dyDescent="0.3">
      <c r="A2" t="s">
        <v>202</v>
      </c>
      <c r="B2">
        <v>55</v>
      </c>
      <c r="C2" s="33" t="str">
        <f>IF(B2&gt;45,"Pass",IF(B2=45,"Just Pass","Fail"))</f>
        <v>Pass</v>
      </c>
      <c r="D2" s="33"/>
      <c r="E2" t="e">
        <f>IF(B2&gt;D345, "pass", "fail"),IF(B2=45,"just pass")</f>
        <v>#VALUE!</v>
      </c>
    </row>
    <row r="3" spans="1:5" x14ac:dyDescent="0.3">
      <c r="A3" t="s">
        <v>205</v>
      </c>
      <c r="B3">
        <v>95</v>
      </c>
      <c r="C3" s="33" t="str">
        <f t="shared" ref="C3:C10" si="0">IF(B3&gt;45,"Pass",IF(B3=45,"Just Pass","Fail"))</f>
        <v>Pass</v>
      </c>
      <c r="D3" s="33"/>
      <c r="E3" t="s">
        <v>542</v>
      </c>
    </row>
    <row r="4" spans="1:5" x14ac:dyDescent="0.3">
      <c r="A4" t="s">
        <v>206</v>
      </c>
      <c r="B4">
        <v>45</v>
      </c>
      <c r="C4" s="33" t="str">
        <f t="shared" si="0"/>
        <v>Just Pass</v>
      </c>
      <c r="D4" s="33"/>
      <c r="E4" t="str">
        <f t="shared" ref="E4:E10" si="1">IF(B4&gt;45, "pass", "fail")</f>
        <v>fail</v>
      </c>
    </row>
    <row r="5" spans="1:5" x14ac:dyDescent="0.3">
      <c r="A5" t="s">
        <v>208</v>
      </c>
      <c r="B5">
        <v>30</v>
      </c>
      <c r="C5" s="33" t="str">
        <f t="shared" si="0"/>
        <v>Fail</v>
      </c>
      <c r="D5" s="33"/>
      <c r="E5" t="str">
        <f t="shared" si="1"/>
        <v>fail</v>
      </c>
    </row>
    <row r="6" spans="1:5" x14ac:dyDescent="0.3">
      <c r="A6" t="s">
        <v>210</v>
      </c>
      <c r="B6">
        <v>80</v>
      </c>
      <c r="C6" s="33" t="str">
        <f t="shared" si="0"/>
        <v>Pass</v>
      </c>
      <c r="D6" s="33"/>
      <c r="E6" t="str">
        <f t="shared" si="1"/>
        <v>pass</v>
      </c>
    </row>
    <row r="7" spans="1:5" x14ac:dyDescent="0.3">
      <c r="A7" t="s">
        <v>212</v>
      </c>
      <c r="B7">
        <v>90</v>
      </c>
      <c r="C7" s="33" t="str">
        <f t="shared" si="0"/>
        <v>Pass</v>
      </c>
      <c r="D7" s="33"/>
      <c r="E7" t="str">
        <f t="shared" si="1"/>
        <v>pass</v>
      </c>
    </row>
    <row r="8" spans="1:5" x14ac:dyDescent="0.3">
      <c r="A8" t="s">
        <v>214</v>
      </c>
      <c r="B8">
        <v>30</v>
      </c>
      <c r="C8" s="33" t="str">
        <f t="shared" si="0"/>
        <v>Fail</v>
      </c>
      <c r="D8" s="33"/>
      <c r="E8" t="str">
        <f t="shared" si="1"/>
        <v>fail</v>
      </c>
    </row>
    <row r="9" spans="1:5" x14ac:dyDescent="0.3">
      <c r="A9" t="s">
        <v>216</v>
      </c>
      <c r="B9">
        <v>50</v>
      </c>
      <c r="C9" s="33" t="str">
        <f t="shared" si="0"/>
        <v>Pass</v>
      </c>
      <c r="D9" s="33"/>
      <c r="E9" t="str">
        <f t="shared" si="1"/>
        <v>pass</v>
      </c>
    </row>
    <row r="10" spans="1:5" x14ac:dyDescent="0.3">
      <c r="A10" t="s">
        <v>218</v>
      </c>
      <c r="B10">
        <v>10</v>
      </c>
      <c r="C10" s="33" t="str">
        <f t="shared" si="0"/>
        <v>Fail</v>
      </c>
      <c r="D10" s="33"/>
      <c r="E10" t="str">
        <f t="shared" si="1"/>
        <v>fail</v>
      </c>
    </row>
    <row r="21" spans="1:3" x14ac:dyDescent="0.3">
      <c r="A21" s="22" t="s">
        <v>301</v>
      </c>
      <c r="B21" s="22" t="s">
        <v>309</v>
      </c>
      <c r="C21" s="1" t="s">
        <v>310</v>
      </c>
    </row>
    <row r="22" spans="1:3" x14ac:dyDescent="0.3">
      <c r="A22" t="s">
        <v>202</v>
      </c>
      <c r="B22">
        <v>55</v>
      </c>
    </row>
    <row r="23" spans="1:3" x14ac:dyDescent="0.3">
      <c r="A23" t="s">
        <v>205</v>
      </c>
      <c r="B23">
        <v>95</v>
      </c>
    </row>
    <row r="24" spans="1:3" x14ac:dyDescent="0.3">
      <c r="A24" t="s">
        <v>206</v>
      </c>
      <c r="B24">
        <v>45</v>
      </c>
    </row>
    <row r="25" spans="1:3" x14ac:dyDescent="0.3">
      <c r="A25" t="s">
        <v>208</v>
      </c>
      <c r="B25">
        <v>30</v>
      </c>
    </row>
    <row r="26" spans="1:3" x14ac:dyDescent="0.3">
      <c r="A26" t="s">
        <v>210</v>
      </c>
      <c r="B26">
        <v>80</v>
      </c>
    </row>
    <row r="27" spans="1:3" x14ac:dyDescent="0.3">
      <c r="A27" t="s">
        <v>212</v>
      </c>
      <c r="B27">
        <v>90</v>
      </c>
    </row>
    <row r="28" spans="1:3" x14ac:dyDescent="0.3">
      <c r="A28" t="s">
        <v>214</v>
      </c>
      <c r="B28">
        <v>30</v>
      </c>
    </row>
    <row r="29" spans="1:3" x14ac:dyDescent="0.3">
      <c r="A29" t="s">
        <v>216</v>
      </c>
      <c r="B29">
        <v>50</v>
      </c>
    </row>
    <row r="30" spans="1:3" x14ac:dyDescent="0.3">
      <c r="A30" t="s">
        <v>218</v>
      </c>
      <c r="B30">
        <v>10</v>
      </c>
    </row>
    <row r="36" spans="1:3" x14ac:dyDescent="0.3">
      <c r="A36" s="22" t="s">
        <v>301</v>
      </c>
      <c r="B36" s="22" t="s">
        <v>309</v>
      </c>
      <c r="C36" s="1" t="s">
        <v>310</v>
      </c>
    </row>
    <row r="37" spans="1:3" x14ac:dyDescent="0.3">
      <c r="A37" t="s">
        <v>202</v>
      </c>
      <c r="B37">
        <v>55</v>
      </c>
    </row>
    <row r="38" spans="1:3" x14ac:dyDescent="0.3">
      <c r="A38" t="s">
        <v>205</v>
      </c>
      <c r="B38">
        <v>95</v>
      </c>
    </row>
    <row r="39" spans="1:3" x14ac:dyDescent="0.3">
      <c r="A39" t="s">
        <v>206</v>
      </c>
      <c r="B39">
        <v>45</v>
      </c>
    </row>
    <row r="40" spans="1:3" x14ac:dyDescent="0.3">
      <c r="A40" t="s">
        <v>208</v>
      </c>
      <c r="B40">
        <v>30</v>
      </c>
    </row>
    <row r="41" spans="1:3" x14ac:dyDescent="0.3">
      <c r="A41" t="s">
        <v>210</v>
      </c>
      <c r="B41">
        <v>80</v>
      </c>
    </row>
    <row r="42" spans="1:3" x14ac:dyDescent="0.3">
      <c r="A42" t="s">
        <v>212</v>
      </c>
      <c r="B42">
        <v>90</v>
      </c>
    </row>
    <row r="43" spans="1:3" x14ac:dyDescent="0.3">
      <c r="A43" t="s">
        <v>214</v>
      </c>
      <c r="B43">
        <v>30</v>
      </c>
    </row>
    <row r="44" spans="1:3" x14ac:dyDescent="0.3">
      <c r="A44" t="s">
        <v>216</v>
      </c>
      <c r="B44">
        <v>50</v>
      </c>
    </row>
    <row r="45" spans="1:3" x14ac:dyDescent="0.3">
      <c r="A45" t="s">
        <v>218</v>
      </c>
      <c r="B45">
        <v>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8C36-B956-7648-A8C7-88EFEF15C0EF}">
  <dimension ref="A1:E72"/>
  <sheetViews>
    <sheetView zoomScale="63" zoomScaleNormal="196" workbookViewId="0">
      <selection activeCell="E9" sqref="E9"/>
    </sheetView>
  </sheetViews>
  <sheetFormatPr defaultColWidth="11.19921875" defaultRowHeight="15.6" x14ac:dyDescent="0.3"/>
  <cols>
    <col min="1" max="1" width="13.796875" customWidth="1"/>
    <col min="2" max="2" width="11" bestFit="1" customWidth="1"/>
    <col min="3" max="3" width="7.19921875" bestFit="1" customWidth="1"/>
    <col min="4" max="4" width="13" bestFit="1" customWidth="1"/>
    <col min="5" max="5" width="8.69921875" bestFit="1" customWidth="1"/>
  </cols>
  <sheetData>
    <row r="1" spans="1:5" x14ac:dyDescent="0.3">
      <c r="A1" s="22" t="s">
        <v>301</v>
      </c>
      <c r="B1" s="22" t="s">
        <v>302</v>
      </c>
      <c r="C1" s="22" t="s">
        <v>303</v>
      </c>
      <c r="D1" s="22" t="s">
        <v>312</v>
      </c>
      <c r="E1" s="22" t="s">
        <v>313</v>
      </c>
    </row>
    <row r="2" spans="1:5" x14ac:dyDescent="0.3">
      <c r="A2" t="s">
        <v>202</v>
      </c>
      <c r="B2">
        <v>60</v>
      </c>
      <c r="C2">
        <v>40</v>
      </c>
      <c r="D2" t="b">
        <f>AND(B2&gt;45,C2&gt;45)</f>
        <v>0</v>
      </c>
      <c r="E2" t="str">
        <f>IF(AND(B2&gt;45,C2&gt;45),"Pass","Fail")</f>
        <v>Fail</v>
      </c>
    </row>
    <row r="3" spans="1:5" x14ac:dyDescent="0.3">
      <c r="A3" t="s">
        <v>205</v>
      </c>
      <c r="B3">
        <v>95</v>
      </c>
      <c r="C3">
        <v>100</v>
      </c>
      <c r="D3" t="b">
        <f t="shared" ref="D3:D5" si="0">AND(B3&gt;45,C3&gt;45)</f>
        <v>1</v>
      </c>
      <c r="E3" t="str">
        <f t="shared" ref="E3:E5" si="1">IF(AND(B3&gt;45,C3&gt;45),"Pass","Fail")</f>
        <v>Pass</v>
      </c>
    </row>
    <row r="4" spans="1:5" x14ac:dyDescent="0.3">
      <c r="A4" t="s">
        <v>206</v>
      </c>
      <c r="B4">
        <v>20</v>
      </c>
      <c r="C4">
        <v>60</v>
      </c>
      <c r="D4" t="b">
        <f t="shared" si="0"/>
        <v>0</v>
      </c>
      <c r="E4" t="str">
        <f t="shared" si="1"/>
        <v>Fail</v>
      </c>
    </row>
    <row r="5" spans="1:5" x14ac:dyDescent="0.3">
      <c r="A5" t="s">
        <v>208</v>
      </c>
      <c r="B5">
        <v>40</v>
      </c>
      <c r="C5">
        <v>30</v>
      </c>
      <c r="D5" t="b">
        <f t="shared" si="0"/>
        <v>0</v>
      </c>
      <c r="E5" t="str">
        <f t="shared" si="1"/>
        <v>Fail</v>
      </c>
    </row>
    <row r="14" spans="1:5" x14ac:dyDescent="0.3">
      <c r="A14" s="22" t="s">
        <v>301</v>
      </c>
      <c r="B14" s="22" t="s">
        <v>314</v>
      </c>
      <c r="C14" s="22" t="s">
        <v>315</v>
      </c>
      <c r="D14" s="22" t="s">
        <v>317</v>
      </c>
      <c r="E14" s="22" t="s">
        <v>313</v>
      </c>
    </row>
    <row r="15" spans="1:5" x14ac:dyDescent="0.3">
      <c r="A15" t="s">
        <v>202</v>
      </c>
      <c r="B15">
        <v>100</v>
      </c>
      <c r="C15" t="s">
        <v>311</v>
      </c>
      <c r="D15" t="b">
        <f>OR(B15&gt;90,C15="Yes")</f>
        <v>1</v>
      </c>
      <c r="E15" t="str">
        <f>IF(OR(B15&gt;90,C15="Yes"),"Nominee","No")</f>
        <v>Nominee</v>
      </c>
    </row>
    <row r="16" spans="1:5" x14ac:dyDescent="0.3">
      <c r="A16" t="s">
        <v>205</v>
      </c>
      <c r="B16">
        <v>195</v>
      </c>
      <c r="C16" t="s">
        <v>316</v>
      </c>
      <c r="D16" t="b">
        <f t="shared" ref="D16:D18" si="2">OR(B16&gt;90,C16="Yes")</f>
        <v>1</v>
      </c>
      <c r="E16" t="str">
        <f t="shared" ref="E16:E18" si="3">IF(OR(B16&gt;90,C16="Yes"),"Nominee","No")</f>
        <v>Nominee</v>
      </c>
    </row>
    <row r="17" spans="1:5" x14ac:dyDescent="0.3">
      <c r="A17" t="s">
        <v>206</v>
      </c>
      <c r="B17">
        <v>80</v>
      </c>
      <c r="C17" t="s">
        <v>316</v>
      </c>
      <c r="D17" t="b">
        <f t="shared" si="2"/>
        <v>0</v>
      </c>
      <c r="E17" t="str">
        <f t="shared" si="3"/>
        <v>No</v>
      </c>
    </row>
    <row r="18" spans="1:5" x14ac:dyDescent="0.3">
      <c r="A18" t="s">
        <v>208</v>
      </c>
      <c r="B18">
        <v>70</v>
      </c>
      <c r="C18" t="s">
        <v>311</v>
      </c>
      <c r="D18" t="b">
        <f t="shared" si="2"/>
        <v>1</v>
      </c>
      <c r="E18" t="str">
        <f t="shared" si="3"/>
        <v>Nominee</v>
      </c>
    </row>
    <row r="34" spans="1:2" x14ac:dyDescent="0.3">
      <c r="A34" s="6"/>
    </row>
    <row r="36" spans="1:2" x14ac:dyDescent="0.3">
      <c r="A36">
        <v>100</v>
      </c>
    </row>
    <row r="37" spans="1:2" x14ac:dyDescent="0.3">
      <c r="A37">
        <v>150</v>
      </c>
    </row>
    <row r="38" spans="1:2" x14ac:dyDescent="0.3">
      <c r="A38">
        <v>30</v>
      </c>
    </row>
    <row r="39" spans="1:2" x14ac:dyDescent="0.3">
      <c r="A39">
        <v>50</v>
      </c>
    </row>
    <row r="40" spans="1:2" x14ac:dyDescent="0.3">
      <c r="A40">
        <v>200</v>
      </c>
    </row>
    <row r="43" spans="1:2" x14ac:dyDescent="0.3">
      <c r="A43" s="6" t="s">
        <v>318</v>
      </c>
      <c r="B43">
        <f>SUMIF(A36:A40,"&gt;100")</f>
        <v>350</v>
      </c>
    </row>
    <row r="45" spans="1:2" x14ac:dyDescent="0.3">
      <c r="A45" s="22" t="s">
        <v>275</v>
      </c>
      <c r="B45" s="22" t="s">
        <v>291</v>
      </c>
    </row>
    <row r="46" spans="1:2" x14ac:dyDescent="0.3">
      <c r="A46" t="s">
        <v>202</v>
      </c>
      <c r="B46">
        <v>50</v>
      </c>
    </row>
    <row r="47" spans="1:2" x14ac:dyDescent="0.3">
      <c r="A47" t="s">
        <v>206</v>
      </c>
      <c r="B47">
        <v>10</v>
      </c>
    </row>
    <row r="48" spans="1:2" x14ac:dyDescent="0.3">
      <c r="A48" t="s">
        <v>205</v>
      </c>
      <c r="B48">
        <v>55</v>
      </c>
    </row>
    <row r="49" spans="1:2" x14ac:dyDescent="0.3">
      <c r="A49" t="s">
        <v>206</v>
      </c>
      <c r="B49">
        <v>10</v>
      </c>
    </row>
    <row r="50" spans="1:2" x14ac:dyDescent="0.3">
      <c r="A50" t="s">
        <v>205</v>
      </c>
      <c r="B50">
        <v>55</v>
      </c>
    </row>
    <row r="51" spans="1:2" x14ac:dyDescent="0.3">
      <c r="A51" t="s">
        <v>202</v>
      </c>
      <c r="B51">
        <v>40</v>
      </c>
    </row>
    <row r="52" spans="1:2" x14ac:dyDescent="0.3">
      <c r="A52" t="s">
        <v>202</v>
      </c>
      <c r="B52">
        <v>30</v>
      </c>
    </row>
    <row r="54" spans="1:2" x14ac:dyDescent="0.3">
      <c r="A54" s="6" t="s">
        <v>318</v>
      </c>
      <c r="B54">
        <f>SUMIF(A46:A52,"Harry",B46:B52)</f>
        <v>120</v>
      </c>
    </row>
    <row r="55" spans="1:2" x14ac:dyDescent="0.3">
      <c r="A55" s="6"/>
    </row>
    <row r="56" spans="1:2" x14ac:dyDescent="0.3">
      <c r="A56" s="6"/>
    </row>
    <row r="57" spans="1:2" x14ac:dyDescent="0.3">
      <c r="A57" s="6"/>
    </row>
    <row r="58" spans="1:2" x14ac:dyDescent="0.3">
      <c r="A58" s="6"/>
    </row>
    <row r="60" spans="1:2" x14ac:dyDescent="0.3">
      <c r="A60" s="6"/>
    </row>
    <row r="62" spans="1:2" x14ac:dyDescent="0.3">
      <c r="A62" s="22" t="s">
        <v>275</v>
      </c>
      <c r="B62" s="22" t="s">
        <v>291</v>
      </c>
    </row>
    <row r="63" spans="1:2" x14ac:dyDescent="0.3">
      <c r="A63" t="s">
        <v>202</v>
      </c>
      <c r="B63">
        <v>50</v>
      </c>
    </row>
    <row r="64" spans="1:2" x14ac:dyDescent="0.3">
      <c r="A64" t="s">
        <v>206</v>
      </c>
      <c r="B64">
        <v>10</v>
      </c>
    </row>
    <row r="65" spans="1:2" x14ac:dyDescent="0.3">
      <c r="A65" t="s">
        <v>205</v>
      </c>
      <c r="B65">
        <v>55</v>
      </c>
    </row>
    <row r="66" spans="1:2" x14ac:dyDescent="0.3">
      <c r="A66" t="s">
        <v>205</v>
      </c>
      <c r="B66">
        <v>10</v>
      </c>
    </row>
    <row r="67" spans="1:2" x14ac:dyDescent="0.3">
      <c r="A67" t="s">
        <v>205</v>
      </c>
      <c r="B67">
        <v>55</v>
      </c>
    </row>
    <row r="68" spans="1:2" x14ac:dyDescent="0.3">
      <c r="A68" t="s">
        <v>202</v>
      </c>
      <c r="B68">
        <v>40</v>
      </c>
    </row>
    <row r="69" spans="1:2" x14ac:dyDescent="0.3">
      <c r="A69" t="s">
        <v>202</v>
      </c>
      <c r="B69">
        <v>30</v>
      </c>
    </row>
    <row r="71" spans="1:2" x14ac:dyDescent="0.3">
      <c r="A71" s="6" t="s">
        <v>319</v>
      </c>
      <c r="B71">
        <f>COUNTIF(A63:A69,"Hermoine")</f>
        <v>3</v>
      </c>
    </row>
    <row r="72" spans="1:2" x14ac:dyDescent="0.3">
      <c r="B72">
        <f>COUNTIF(B63:B69,"&gt;30")</f>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CE44-D199-7340-83B0-AB906290DF04}">
  <dimension ref="A1:F38"/>
  <sheetViews>
    <sheetView zoomScale="61" zoomScaleNormal="229" workbookViewId="0">
      <selection activeCell="D21" sqref="D21"/>
    </sheetView>
  </sheetViews>
  <sheetFormatPr defaultColWidth="11.19921875" defaultRowHeight="15.6" x14ac:dyDescent="0.3"/>
  <cols>
    <col min="4" max="4" width="49.296875" customWidth="1"/>
    <col min="5" max="5" width="13.796875" customWidth="1"/>
  </cols>
  <sheetData>
    <row r="1" spans="1:6" x14ac:dyDescent="0.3">
      <c r="A1" s="68" t="s">
        <v>320</v>
      </c>
      <c r="B1" s="68"/>
      <c r="C1" s="68"/>
    </row>
    <row r="3" spans="1:6" x14ac:dyDescent="0.3">
      <c r="A3" s="6" t="s">
        <v>321</v>
      </c>
      <c r="B3" t="str">
        <f>LEFT(A1,6)</f>
        <v>I want</v>
      </c>
      <c r="D3" t="str">
        <f>LEFT(A1,10)</f>
        <v xml:space="preserve">I want to </v>
      </c>
      <c r="E3" t="str">
        <f>RIGHT(A1, 13)</f>
        <v>w this works.</v>
      </c>
      <c r="F3" t="str">
        <f>MID(A1,8,10)</f>
        <v>to see how</v>
      </c>
    </row>
    <row r="4" spans="1:6" x14ac:dyDescent="0.3">
      <c r="A4" s="6" t="s">
        <v>322</v>
      </c>
      <c r="B4" t="str">
        <f>RIGHT(A1,11)</f>
        <v>this works.</v>
      </c>
    </row>
    <row r="5" spans="1:6" x14ac:dyDescent="0.3">
      <c r="A5" s="6" t="s">
        <v>323</v>
      </c>
      <c r="B5" t="str">
        <f>MID(A1,8,6)</f>
        <v>to see</v>
      </c>
    </row>
    <row r="6" spans="1:6" x14ac:dyDescent="0.3">
      <c r="A6" s="6"/>
    </row>
    <row r="7" spans="1:6" x14ac:dyDescent="0.3">
      <c r="A7" s="6"/>
    </row>
    <row r="10" spans="1:6" x14ac:dyDescent="0.3">
      <c r="A10" t="s">
        <v>327</v>
      </c>
    </row>
    <row r="12" spans="1:6" x14ac:dyDescent="0.3">
      <c r="A12" s="6" t="s">
        <v>324</v>
      </c>
      <c r="B12" t="str">
        <f>UPPER(A10)</f>
        <v>HARRY POTTER</v>
      </c>
      <c r="D12" t="str">
        <f>UPPER(A1)</f>
        <v>I WANT TO SEE HOW THIS WORKS.</v>
      </c>
    </row>
    <row r="13" spans="1:6" x14ac:dyDescent="0.3">
      <c r="A13" s="6" t="s">
        <v>325</v>
      </c>
      <c r="B13" t="str">
        <f>LOWER(A10)</f>
        <v>harry potter</v>
      </c>
      <c r="D13" t="str">
        <f>LOWER(A1)</f>
        <v>i want to see how this works.</v>
      </c>
    </row>
    <row r="14" spans="1:6" x14ac:dyDescent="0.3">
      <c r="A14" s="6" t="s">
        <v>326</v>
      </c>
      <c r="B14" t="str">
        <f>PROPER(A10)</f>
        <v>Harry Potter</v>
      </c>
      <c r="D14" t="str">
        <f>PROPER(A1)</f>
        <v>I Want To See How This Works.</v>
      </c>
    </row>
    <row r="15" spans="1:6" x14ac:dyDescent="0.3">
      <c r="A15" s="6"/>
    </row>
    <row r="16" spans="1:6" x14ac:dyDescent="0.3">
      <c r="A16" s="6"/>
    </row>
    <row r="18" spans="1:4" x14ac:dyDescent="0.3">
      <c r="A18" t="s">
        <v>328</v>
      </c>
    </row>
    <row r="19" spans="1:4" x14ac:dyDescent="0.3">
      <c r="A19" t="s">
        <v>330</v>
      </c>
    </row>
    <row r="21" spans="1:4" x14ac:dyDescent="0.3">
      <c r="A21" s="6" t="s">
        <v>329</v>
      </c>
      <c r="B21">
        <f>LEN(A18)</f>
        <v>19</v>
      </c>
      <c r="D21">
        <f>LEN(A1)</f>
        <v>29</v>
      </c>
    </row>
    <row r="22" spans="1:4" x14ac:dyDescent="0.3">
      <c r="A22" s="6" t="s">
        <v>329</v>
      </c>
      <c r="B22">
        <f>LEN(A19)</f>
        <v>26</v>
      </c>
      <c r="D22">
        <f>LEN(B23)</f>
        <v>19</v>
      </c>
    </row>
    <row r="23" spans="1:4" x14ac:dyDescent="0.3">
      <c r="A23" s="6" t="s">
        <v>331</v>
      </c>
      <c r="B23" t="str">
        <f>TRIM(A19)</f>
        <v>Keep Calm and Excel</v>
      </c>
      <c r="D23" t="str">
        <f>TRIM(A19)</f>
        <v>Keep Calm and Excel</v>
      </c>
    </row>
    <row r="24" spans="1:4" x14ac:dyDescent="0.3">
      <c r="A24" s="6" t="s">
        <v>329</v>
      </c>
      <c r="B24">
        <f>LEN(B23)</f>
        <v>19</v>
      </c>
      <c r="D24" t="str">
        <f>UPPER(D23)</f>
        <v>KEEP CALM AND EXCEL</v>
      </c>
    </row>
    <row r="25" spans="1:4" x14ac:dyDescent="0.3">
      <c r="A25" s="6"/>
    </row>
    <row r="26" spans="1:4" x14ac:dyDescent="0.3">
      <c r="A26" s="6"/>
    </row>
    <row r="27" spans="1:4" x14ac:dyDescent="0.3">
      <c r="A27" s="6"/>
    </row>
    <row r="28" spans="1:4" x14ac:dyDescent="0.3">
      <c r="A28" s="6"/>
    </row>
    <row r="29" spans="1:4" x14ac:dyDescent="0.3">
      <c r="A29" s="6"/>
    </row>
    <row r="30" spans="1:4" x14ac:dyDescent="0.3">
      <c r="A30" s="6"/>
    </row>
    <row r="33" spans="1:4" x14ac:dyDescent="0.3">
      <c r="A33" t="s">
        <v>332</v>
      </c>
      <c r="B33" t="s">
        <v>333</v>
      </c>
      <c r="C33" t="s">
        <v>334</v>
      </c>
      <c r="D33" t="s">
        <v>335</v>
      </c>
    </row>
    <row r="35" spans="1:4" x14ac:dyDescent="0.3">
      <c r="A35" s="6" t="s">
        <v>336</v>
      </c>
      <c r="B35" t="str">
        <f>_xlfn.CONCAT(A33:D33)</f>
        <v>Whenindoubt,Google.</v>
      </c>
    </row>
    <row r="36" spans="1:4" x14ac:dyDescent="0.3">
      <c r="B36" t="str">
        <f>_xlfn.CONCAT(A33," ",B33," ",C33," ",D33)</f>
        <v>When in doubt, Google.</v>
      </c>
      <c r="D36" t="str">
        <f>_xlfn.CONCAT(A1,D23)</f>
        <v>I want to see how this works.Keep Calm and Excel</v>
      </c>
    </row>
    <row r="38" spans="1:4" x14ac:dyDescent="0.3">
      <c r="A38" s="6" t="s">
        <v>337</v>
      </c>
      <c r="B38" t="str">
        <f>_xlfn.TEXTJOIN(" ",TRUE,A33:D33)</f>
        <v>When in doubt, Google.</v>
      </c>
      <c r="D38" t="str">
        <f>_xlfn.TEXTJOIN("",TRUE, C33,D33,D23)</f>
        <v>doubt,Google.Keep Calm and Excel</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683AE-C2D9-7941-A0C0-34DF4F64B5EE}">
  <dimension ref="A1:J26"/>
  <sheetViews>
    <sheetView topLeftCell="A4" zoomScale="60" zoomScaleNormal="130" workbookViewId="0">
      <selection activeCell="J8" sqref="J8"/>
    </sheetView>
  </sheetViews>
  <sheetFormatPr defaultColWidth="11.19921875" defaultRowHeight="15.6" x14ac:dyDescent="0.3"/>
  <cols>
    <col min="1" max="1" width="30" style="12" customWidth="1"/>
    <col min="2" max="2" width="16.796875" customWidth="1"/>
    <col min="3" max="3" width="10.296875" style="3" customWidth="1"/>
    <col min="5" max="5" width="19.796875" customWidth="1"/>
    <col min="9" max="9" width="20" customWidth="1"/>
  </cols>
  <sheetData>
    <row r="1" spans="1:10" x14ac:dyDescent="0.3">
      <c r="A1" s="21" t="s">
        <v>172</v>
      </c>
      <c r="B1" s="1" t="s">
        <v>176</v>
      </c>
      <c r="C1" s="4" t="s">
        <v>372</v>
      </c>
      <c r="E1" s="6" t="s">
        <v>338</v>
      </c>
      <c r="F1" s="6" t="s">
        <v>372</v>
      </c>
    </row>
    <row r="2" spans="1:10" x14ac:dyDescent="0.3">
      <c r="A2" s="12" t="s">
        <v>175</v>
      </c>
      <c r="B2" t="s">
        <v>177</v>
      </c>
      <c r="C2" s="3">
        <v>255</v>
      </c>
      <c r="E2" t="s">
        <v>373</v>
      </c>
      <c r="F2">
        <f>VLOOKUP(E2,$A$1:$C$26,3,FALSE)</f>
        <v>330</v>
      </c>
    </row>
    <row r="3" spans="1:10" x14ac:dyDescent="0.3">
      <c r="A3" s="12" t="s">
        <v>178</v>
      </c>
      <c r="B3" t="s">
        <v>179</v>
      </c>
      <c r="C3" s="3">
        <v>216</v>
      </c>
      <c r="E3" t="s">
        <v>340</v>
      </c>
      <c r="F3">
        <f t="shared" ref="F3:F6" si="0">VLOOKUP(E3,$A$1:$C$26,3,FALSE)</f>
        <v>389</v>
      </c>
    </row>
    <row r="4" spans="1:10" x14ac:dyDescent="0.3">
      <c r="A4" s="12" t="s">
        <v>180</v>
      </c>
      <c r="B4" t="s">
        <v>181</v>
      </c>
      <c r="C4" s="3">
        <v>375</v>
      </c>
      <c r="E4" t="s">
        <v>180</v>
      </c>
      <c r="F4">
        <f t="shared" si="0"/>
        <v>375</v>
      </c>
    </row>
    <row r="5" spans="1:10" ht="31.2" x14ac:dyDescent="0.3">
      <c r="A5" s="12" t="s">
        <v>182</v>
      </c>
      <c r="B5" t="s">
        <v>183</v>
      </c>
      <c r="C5" s="3">
        <v>285</v>
      </c>
      <c r="E5" s="12" t="s">
        <v>364</v>
      </c>
      <c r="F5">
        <f t="shared" si="0"/>
        <v>349</v>
      </c>
    </row>
    <row r="6" spans="1:10" ht="31.2" x14ac:dyDescent="0.3">
      <c r="A6" s="12" t="s">
        <v>184</v>
      </c>
      <c r="B6" t="s">
        <v>185</v>
      </c>
      <c r="C6" s="3">
        <v>359</v>
      </c>
      <c r="E6" t="s">
        <v>175</v>
      </c>
      <c r="F6">
        <f t="shared" si="0"/>
        <v>255</v>
      </c>
    </row>
    <row r="7" spans="1:10" ht="31.2" x14ac:dyDescent="0.3">
      <c r="A7" s="12" t="s">
        <v>189</v>
      </c>
      <c r="B7" t="s">
        <v>190</v>
      </c>
      <c r="C7" s="3">
        <v>349</v>
      </c>
    </row>
    <row r="8" spans="1:10" ht="31.2" x14ac:dyDescent="0.3">
      <c r="A8" s="12" t="s">
        <v>339</v>
      </c>
      <c r="B8" s="12" t="s">
        <v>341</v>
      </c>
      <c r="C8" s="3">
        <v>370</v>
      </c>
      <c r="I8" s="12" t="s">
        <v>366</v>
      </c>
      <c r="J8">
        <f>VLOOKUP(I8,$A$1:$C$27,3,FALSE)</f>
        <v>139</v>
      </c>
    </row>
    <row r="9" spans="1:10" ht="31.2" x14ac:dyDescent="0.3">
      <c r="A9" s="12" t="s">
        <v>340</v>
      </c>
      <c r="B9" t="s">
        <v>342</v>
      </c>
      <c r="C9" s="3">
        <v>389</v>
      </c>
      <c r="E9" s="12" t="s">
        <v>340</v>
      </c>
      <c r="F9">
        <f>VLOOKUP(E9,A1:C26,3,FALSE)</f>
        <v>389</v>
      </c>
      <c r="I9" s="12" t="s">
        <v>359</v>
      </c>
      <c r="J9">
        <f t="shared" ref="J9:J15" si="1">VLOOKUP(I9,$A$1:$C$27,3,FALSE)</f>
        <v>376</v>
      </c>
    </row>
    <row r="10" spans="1:10" ht="31.2" x14ac:dyDescent="0.3">
      <c r="A10" s="12" t="s">
        <v>343</v>
      </c>
      <c r="B10" t="s">
        <v>344</v>
      </c>
      <c r="C10" s="3">
        <v>225</v>
      </c>
      <c r="E10" s="12" t="s">
        <v>366</v>
      </c>
      <c r="F10">
        <f t="shared" ref="F10:F13" si="2">VLOOKUP(E10,A2:C27,3,FALSE)</f>
        <v>139</v>
      </c>
      <c r="I10" s="12" t="s">
        <v>368</v>
      </c>
      <c r="J10">
        <f t="shared" si="1"/>
        <v>350</v>
      </c>
    </row>
    <row r="11" spans="1:10" ht="31.2" x14ac:dyDescent="0.3">
      <c r="A11" s="12" t="s">
        <v>345</v>
      </c>
      <c r="B11" t="s">
        <v>346</v>
      </c>
      <c r="C11" s="3">
        <v>115</v>
      </c>
      <c r="E11" s="12" t="s">
        <v>359</v>
      </c>
      <c r="F11">
        <f t="shared" si="2"/>
        <v>376</v>
      </c>
      <c r="I11" s="12" t="s">
        <v>364</v>
      </c>
      <c r="J11">
        <f t="shared" si="1"/>
        <v>349</v>
      </c>
    </row>
    <row r="12" spans="1:10" ht="31.2" x14ac:dyDescent="0.3">
      <c r="A12" s="12" t="s">
        <v>347</v>
      </c>
      <c r="B12" t="s">
        <v>348</v>
      </c>
      <c r="C12" s="3">
        <v>94</v>
      </c>
      <c r="E12" s="12" t="s">
        <v>368</v>
      </c>
      <c r="F12">
        <f t="shared" si="2"/>
        <v>350</v>
      </c>
      <c r="I12" s="12" t="s">
        <v>340</v>
      </c>
      <c r="J12">
        <f t="shared" si="1"/>
        <v>389</v>
      </c>
    </row>
    <row r="13" spans="1:10" x14ac:dyDescent="0.3">
      <c r="A13" s="12" t="s">
        <v>366</v>
      </c>
      <c r="B13" t="s">
        <v>367</v>
      </c>
      <c r="C13" s="3">
        <v>139</v>
      </c>
      <c r="E13" s="12" t="s">
        <v>364</v>
      </c>
      <c r="F13">
        <f t="shared" si="2"/>
        <v>349</v>
      </c>
      <c r="I13" s="12" t="s">
        <v>178</v>
      </c>
      <c r="J13">
        <f t="shared" si="1"/>
        <v>216</v>
      </c>
    </row>
    <row r="14" spans="1:10" x14ac:dyDescent="0.3">
      <c r="A14" s="12" t="s">
        <v>351</v>
      </c>
      <c r="B14" t="s">
        <v>352</v>
      </c>
      <c r="C14" s="3">
        <v>198</v>
      </c>
      <c r="I14" s="12" t="s">
        <v>339</v>
      </c>
      <c r="J14">
        <f t="shared" si="1"/>
        <v>370</v>
      </c>
    </row>
    <row r="15" spans="1:10" ht="31.2" x14ac:dyDescent="0.3">
      <c r="A15" s="12" t="s">
        <v>353</v>
      </c>
      <c r="B15" t="s">
        <v>354</v>
      </c>
      <c r="C15" s="3">
        <v>228</v>
      </c>
      <c r="I15" s="12" t="s">
        <v>182</v>
      </c>
      <c r="J15">
        <f t="shared" si="1"/>
        <v>285</v>
      </c>
    </row>
    <row r="16" spans="1:10" x14ac:dyDescent="0.3">
      <c r="A16" s="12" t="s">
        <v>355</v>
      </c>
      <c r="B16" t="s">
        <v>356</v>
      </c>
      <c r="C16" s="3">
        <v>330</v>
      </c>
    </row>
    <row r="17" spans="1:3" x14ac:dyDescent="0.3">
      <c r="A17" s="12" t="s">
        <v>357</v>
      </c>
      <c r="B17" t="s">
        <v>358</v>
      </c>
      <c r="C17" s="3">
        <v>342</v>
      </c>
    </row>
    <row r="18" spans="1:3" x14ac:dyDescent="0.3">
      <c r="A18" s="12" t="s">
        <v>359</v>
      </c>
      <c r="B18" t="s">
        <v>360</v>
      </c>
      <c r="C18" s="3">
        <v>376</v>
      </c>
    </row>
    <row r="19" spans="1:3" x14ac:dyDescent="0.3">
      <c r="A19" s="12" t="s">
        <v>361</v>
      </c>
      <c r="B19" t="s">
        <v>362</v>
      </c>
      <c r="C19" s="3">
        <v>250</v>
      </c>
    </row>
    <row r="20" spans="1:3" x14ac:dyDescent="0.3">
      <c r="A20" s="12" t="s">
        <v>363</v>
      </c>
      <c r="B20" t="s">
        <v>358</v>
      </c>
      <c r="C20" s="3">
        <v>344</v>
      </c>
    </row>
    <row r="21" spans="1:3" ht="31.2" x14ac:dyDescent="0.3">
      <c r="A21" s="12" t="s">
        <v>370</v>
      </c>
      <c r="B21" t="s">
        <v>183</v>
      </c>
      <c r="C21" s="3">
        <v>454</v>
      </c>
    </row>
    <row r="22" spans="1:3" x14ac:dyDescent="0.3">
      <c r="A22" s="12" t="s">
        <v>365</v>
      </c>
      <c r="B22" t="s">
        <v>367</v>
      </c>
      <c r="C22" s="3">
        <v>160</v>
      </c>
    </row>
    <row r="23" spans="1:3" x14ac:dyDescent="0.3">
      <c r="A23" s="12" t="s">
        <v>368</v>
      </c>
      <c r="B23" t="s">
        <v>369</v>
      </c>
      <c r="C23" s="3">
        <v>350</v>
      </c>
    </row>
    <row r="24" spans="1:3" x14ac:dyDescent="0.3">
      <c r="A24" s="12" t="s">
        <v>349</v>
      </c>
      <c r="B24" t="s">
        <v>350</v>
      </c>
      <c r="C24" s="3">
        <v>109</v>
      </c>
    </row>
    <row r="25" spans="1:3" ht="31.2" x14ac:dyDescent="0.3">
      <c r="A25" s="12" t="s">
        <v>371</v>
      </c>
      <c r="B25" t="s">
        <v>183</v>
      </c>
      <c r="C25" s="3">
        <v>454</v>
      </c>
    </row>
    <row r="26" spans="1:3" x14ac:dyDescent="0.3">
      <c r="A26" s="12" t="s">
        <v>364</v>
      </c>
      <c r="B26" t="s">
        <v>358</v>
      </c>
      <c r="C26" s="3">
        <v>349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D949-E954-8B41-810A-47E35A783191}">
  <dimension ref="A1:F26"/>
  <sheetViews>
    <sheetView zoomScale="59" zoomScaleNormal="132" workbookViewId="0">
      <selection activeCell="J21" sqref="J21"/>
    </sheetView>
  </sheetViews>
  <sheetFormatPr defaultColWidth="11.19921875" defaultRowHeight="15.6" x14ac:dyDescent="0.3"/>
  <cols>
    <col min="1" max="1" width="26.296875" customWidth="1"/>
    <col min="2" max="2" width="6.5" bestFit="1" customWidth="1"/>
    <col min="3" max="3" width="18" customWidth="1"/>
    <col min="4" max="4" width="10.5" customWidth="1"/>
    <col min="5" max="5" width="18.796875" bestFit="1" customWidth="1"/>
    <col min="6" max="6" width="18.19921875" customWidth="1"/>
  </cols>
  <sheetData>
    <row r="1" spans="1:6" x14ac:dyDescent="0.3">
      <c r="A1" s="21" t="s">
        <v>172</v>
      </c>
      <c r="B1" s="4" t="s">
        <v>372</v>
      </c>
      <c r="C1" s="1" t="s">
        <v>176</v>
      </c>
      <c r="D1" s="46"/>
      <c r="E1" s="6" t="s">
        <v>338</v>
      </c>
      <c r="F1" s="6" t="s">
        <v>372</v>
      </c>
    </row>
    <row r="2" spans="1:6" x14ac:dyDescent="0.3">
      <c r="A2" s="12" t="s">
        <v>175</v>
      </c>
      <c r="B2" s="3">
        <v>255</v>
      </c>
      <c r="C2" t="s">
        <v>177</v>
      </c>
      <c r="D2" s="12"/>
      <c r="E2" t="s">
        <v>373</v>
      </c>
      <c r="F2">
        <f>VLOOKUP(E2,$A$1:$C$26,2,FALSE)</f>
        <v>330</v>
      </c>
    </row>
    <row r="3" spans="1:6" x14ac:dyDescent="0.3">
      <c r="A3" s="12" t="s">
        <v>178</v>
      </c>
      <c r="B3" s="3">
        <v>216</v>
      </c>
      <c r="C3" t="s">
        <v>179</v>
      </c>
      <c r="D3" s="12"/>
      <c r="E3" t="s">
        <v>340</v>
      </c>
      <c r="F3">
        <f t="shared" ref="F3:F5" si="0">VLOOKUP(E3,$A$1:$C$26,2,FALSE)</f>
        <v>389</v>
      </c>
    </row>
    <row r="4" spans="1:6" x14ac:dyDescent="0.3">
      <c r="A4" s="12" t="s">
        <v>180</v>
      </c>
      <c r="B4" s="3">
        <v>375</v>
      </c>
      <c r="C4" t="s">
        <v>181</v>
      </c>
      <c r="D4" s="12"/>
      <c r="E4" t="s">
        <v>180</v>
      </c>
      <c r="F4">
        <f t="shared" si="0"/>
        <v>375</v>
      </c>
    </row>
    <row r="5" spans="1:6" ht="31.2" x14ac:dyDescent="0.3">
      <c r="A5" s="12" t="s">
        <v>182</v>
      </c>
      <c r="B5" s="3">
        <v>285</v>
      </c>
      <c r="C5" t="s">
        <v>183</v>
      </c>
      <c r="D5" s="12"/>
      <c r="E5" t="s">
        <v>364</v>
      </c>
      <c r="F5">
        <f t="shared" si="0"/>
        <v>349</v>
      </c>
    </row>
    <row r="6" spans="1:6" ht="31.2" x14ac:dyDescent="0.3">
      <c r="A6" s="12" t="s">
        <v>184</v>
      </c>
      <c r="B6" s="3">
        <v>359</v>
      </c>
      <c r="C6" t="s">
        <v>185</v>
      </c>
      <c r="D6" s="12"/>
    </row>
    <row r="7" spans="1:6" ht="31.2" x14ac:dyDescent="0.3">
      <c r="A7" s="12" t="s">
        <v>189</v>
      </c>
      <c r="B7" s="3">
        <v>349</v>
      </c>
      <c r="C7" t="s">
        <v>190</v>
      </c>
      <c r="D7" s="12"/>
    </row>
    <row r="8" spans="1:6" ht="31.2" x14ac:dyDescent="0.3">
      <c r="A8" s="12" t="s">
        <v>339</v>
      </c>
      <c r="B8" s="3">
        <v>370</v>
      </c>
      <c r="C8" s="12" t="s">
        <v>341</v>
      </c>
      <c r="D8" s="12"/>
    </row>
    <row r="9" spans="1:6" x14ac:dyDescent="0.3">
      <c r="A9" s="12" t="s">
        <v>340</v>
      </c>
      <c r="B9" s="3">
        <v>389</v>
      </c>
      <c r="C9" t="s">
        <v>342</v>
      </c>
      <c r="D9" s="12"/>
    </row>
    <row r="10" spans="1:6" x14ac:dyDescent="0.3">
      <c r="A10" s="12" t="s">
        <v>343</v>
      </c>
      <c r="B10" s="3">
        <v>225</v>
      </c>
      <c r="C10" t="s">
        <v>344</v>
      </c>
      <c r="D10" s="12"/>
    </row>
    <row r="11" spans="1:6" ht="31.2" x14ac:dyDescent="0.3">
      <c r="A11" s="12" t="s">
        <v>345</v>
      </c>
      <c r="B11" s="3">
        <v>115</v>
      </c>
      <c r="C11" t="s">
        <v>346</v>
      </c>
      <c r="D11" s="12"/>
    </row>
    <row r="12" spans="1:6" x14ac:dyDescent="0.3">
      <c r="A12" s="12" t="s">
        <v>347</v>
      </c>
      <c r="B12" s="3">
        <v>94</v>
      </c>
      <c r="C12" t="s">
        <v>348</v>
      </c>
      <c r="D12" s="12"/>
    </row>
    <row r="13" spans="1:6" ht="31.2" x14ac:dyDescent="0.3">
      <c r="A13" s="12" t="s">
        <v>366</v>
      </c>
      <c r="B13" s="3">
        <v>139</v>
      </c>
      <c r="C13" t="s">
        <v>367</v>
      </c>
      <c r="D13" s="12"/>
    </row>
    <row r="14" spans="1:6" x14ac:dyDescent="0.3">
      <c r="A14" s="12" t="s">
        <v>351</v>
      </c>
      <c r="B14" s="3">
        <v>198</v>
      </c>
      <c r="C14" t="s">
        <v>352</v>
      </c>
      <c r="D14" s="12"/>
    </row>
    <row r="15" spans="1:6" x14ac:dyDescent="0.3">
      <c r="A15" s="12" t="s">
        <v>353</v>
      </c>
      <c r="B15" s="3">
        <v>228</v>
      </c>
      <c r="C15" t="s">
        <v>354</v>
      </c>
      <c r="D15" s="12"/>
    </row>
    <row r="16" spans="1:6" x14ac:dyDescent="0.3">
      <c r="A16" s="12" t="s">
        <v>355</v>
      </c>
      <c r="B16" s="3">
        <v>330</v>
      </c>
      <c r="C16" t="s">
        <v>356</v>
      </c>
      <c r="D16" s="12"/>
    </row>
    <row r="17" spans="1:4" x14ac:dyDescent="0.3">
      <c r="A17" s="12" t="s">
        <v>357</v>
      </c>
      <c r="B17" s="3">
        <v>342</v>
      </c>
      <c r="C17" t="s">
        <v>358</v>
      </c>
      <c r="D17" s="12"/>
    </row>
    <row r="18" spans="1:4" x14ac:dyDescent="0.3">
      <c r="A18" s="12" t="s">
        <v>359</v>
      </c>
      <c r="B18" s="3">
        <v>376</v>
      </c>
      <c r="C18" t="s">
        <v>360</v>
      </c>
      <c r="D18" s="12"/>
    </row>
    <row r="19" spans="1:4" x14ac:dyDescent="0.3">
      <c r="A19" s="12" t="s">
        <v>361</v>
      </c>
      <c r="B19" s="3">
        <v>250</v>
      </c>
      <c r="C19" t="s">
        <v>362</v>
      </c>
      <c r="D19" s="12"/>
    </row>
    <row r="20" spans="1:4" x14ac:dyDescent="0.3">
      <c r="A20" s="12" t="s">
        <v>363</v>
      </c>
      <c r="B20" s="3">
        <v>344</v>
      </c>
      <c r="C20" t="s">
        <v>358</v>
      </c>
      <c r="D20" s="12"/>
    </row>
    <row r="21" spans="1:4" ht="31.2" x14ac:dyDescent="0.3">
      <c r="A21" s="12" t="s">
        <v>370</v>
      </c>
      <c r="B21" s="3">
        <v>454</v>
      </c>
      <c r="C21" t="s">
        <v>183</v>
      </c>
      <c r="D21" s="12"/>
    </row>
    <row r="22" spans="1:4" x14ac:dyDescent="0.3">
      <c r="A22" s="12" t="s">
        <v>365</v>
      </c>
      <c r="B22" s="3">
        <v>160</v>
      </c>
      <c r="C22" t="s">
        <v>367</v>
      </c>
      <c r="D22" s="12"/>
    </row>
    <row r="23" spans="1:4" ht="31.2" x14ac:dyDescent="0.3">
      <c r="A23" s="12" t="s">
        <v>368</v>
      </c>
      <c r="B23" s="3">
        <v>350</v>
      </c>
      <c r="C23" t="s">
        <v>369</v>
      </c>
      <c r="D23" s="12"/>
    </row>
    <row r="24" spans="1:4" x14ac:dyDescent="0.3">
      <c r="A24" s="12" t="s">
        <v>349</v>
      </c>
      <c r="B24" s="3">
        <v>109</v>
      </c>
      <c r="C24" t="s">
        <v>350</v>
      </c>
      <c r="D24" s="12"/>
    </row>
    <row r="25" spans="1:4" ht="31.2" x14ac:dyDescent="0.3">
      <c r="A25" s="12" t="s">
        <v>371</v>
      </c>
      <c r="B25" s="3">
        <v>454</v>
      </c>
      <c r="C25" t="s">
        <v>183</v>
      </c>
      <c r="D25" s="12"/>
    </row>
    <row r="26" spans="1:4" x14ac:dyDescent="0.3">
      <c r="A26" s="12" t="s">
        <v>364</v>
      </c>
      <c r="B26" s="3">
        <v>349</v>
      </c>
      <c r="C26" t="s">
        <v>358</v>
      </c>
      <c r="D26"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FCA15-D04E-2249-A67C-78AC99C662AA}">
  <dimension ref="A1:F31"/>
  <sheetViews>
    <sheetView zoomScale="68" zoomScaleNormal="68" workbookViewId="0">
      <selection activeCell="F2" sqref="F2"/>
    </sheetView>
  </sheetViews>
  <sheetFormatPr defaultColWidth="35.5" defaultRowHeight="15.6" x14ac:dyDescent="0.3"/>
  <cols>
    <col min="1" max="1" width="35" bestFit="1" customWidth="1"/>
    <col min="2" max="2" width="20.296875" bestFit="1" customWidth="1"/>
    <col min="3" max="3" width="11.69921875" customWidth="1"/>
    <col min="4" max="4" width="21.19921875" customWidth="1"/>
    <col min="5" max="5" width="11.5" customWidth="1"/>
  </cols>
  <sheetData>
    <row r="1" spans="1:6" x14ac:dyDescent="0.3">
      <c r="A1" s="34" t="s">
        <v>172</v>
      </c>
      <c r="B1" s="35" t="s">
        <v>176</v>
      </c>
      <c r="C1" s="36" t="s">
        <v>372</v>
      </c>
      <c r="E1" s="6" t="s">
        <v>426</v>
      </c>
      <c r="F1">
        <f>MAX(tblBook[Price])</f>
        <v>900</v>
      </c>
    </row>
    <row r="2" spans="1:6" x14ac:dyDescent="0.3">
      <c r="A2" s="38" t="s">
        <v>175</v>
      </c>
      <c r="B2" s="37" t="s">
        <v>177</v>
      </c>
      <c r="C2" s="39">
        <v>255</v>
      </c>
      <c r="F2">
        <f>MAX(tblBook[Price])</f>
        <v>900</v>
      </c>
    </row>
    <row r="3" spans="1:6" x14ac:dyDescent="0.3">
      <c r="A3" s="38" t="s">
        <v>178</v>
      </c>
      <c r="B3" s="37" t="s">
        <v>179</v>
      </c>
      <c r="C3" s="39">
        <v>216</v>
      </c>
    </row>
    <row r="4" spans="1:6" x14ac:dyDescent="0.3">
      <c r="A4" s="38" t="s">
        <v>180</v>
      </c>
      <c r="B4" s="37" t="s">
        <v>181</v>
      </c>
      <c r="C4" s="39">
        <v>375</v>
      </c>
    </row>
    <row r="5" spans="1:6" ht="31.2" x14ac:dyDescent="0.3">
      <c r="A5" s="38" t="s">
        <v>182</v>
      </c>
      <c r="B5" s="37" t="s">
        <v>183</v>
      </c>
      <c r="C5" s="39">
        <v>285</v>
      </c>
    </row>
    <row r="6" spans="1:6" ht="31.2" x14ac:dyDescent="0.3">
      <c r="A6" s="38" t="s">
        <v>184</v>
      </c>
      <c r="B6" s="37" t="s">
        <v>185</v>
      </c>
      <c r="C6" s="39">
        <v>359</v>
      </c>
      <c r="E6" s="6"/>
    </row>
    <row r="7" spans="1:6" x14ac:dyDescent="0.3">
      <c r="A7" s="38" t="s">
        <v>189</v>
      </c>
      <c r="B7" s="37" t="s">
        <v>190</v>
      </c>
      <c r="C7" s="39">
        <v>349</v>
      </c>
    </row>
    <row r="8" spans="1:6" ht="31.2" x14ac:dyDescent="0.3">
      <c r="A8" s="38" t="s">
        <v>339</v>
      </c>
      <c r="B8" s="38" t="s">
        <v>341</v>
      </c>
      <c r="C8" s="39">
        <v>900</v>
      </c>
    </row>
    <row r="9" spans="1:6" x14ac:dyDescent="0.3">
      <c r="A9" s="38" t="s">
        <v>340</v>
      </c>
      <c r="B9" s="37" t="s">
        <v>342</v>
      </c>
      <c r="C9" s="39">
        <v>389</v>
      </c>
    </row>
    <row r="10" spans="1:6" x14ac:dyDescent="0.3">
      <c r="A10" s="38" t="s">
        <v>343</v>
      </c>
      <c r="B10" s="37" t="s">
        <v>344</v>
      </c>
      <c r="C10" s="39">
        <v>225</v>
      </c>
    </row>
    <row r="11" spans="1:6" x14ac:dyDescent="0.3">
      <c r="A11" s="38" t="s">
        <v>345</v>
      </c>
      <c r="B11" s="37" t="s">
        <v>346</v>
      </c>
      <c r="C11" s="39">
        <v>115</v>
      </c>
    </row>
    <row r="12" spans="1:6" x14ac:dyDescent="0.3">
      <c r="A12" s="38" t="s">
        <v>347</v>
      </c>
      <c r="B12" s="37" t="s">
        <v>348</v>
      </c>
      <c r="C12" s="39">
        <v>94</v>
      </c>
    </row>
    <row r="13" spans="1:6" x14ac:dyDescent="0.3">
      <c r="A13" s="38" t="s">
        <v>366</v>
      </c>
      <c r="B13" s="37" t="s">
        <v>367</v>
      </c>
      <c r="C13" s="39">
        <v>139</v>
      </c>
    </row>
    <row r="14" spans="1:6" x14ac:dyDescent="0.3">
      <c r="A14" s="38" t="s">
        <v>351</v>
      </c>
      <c r="B14" s="37" t="s">
        <v>352</v>
      </c>
      <c r="C14" s="39">
        <v>198</v>
      </c>
    </row>
    <row r="15" spans="1:6" x14ac:dyDescent="0.3">
      <c r="A15" s="38" t="s">
        <v>353</v>
      </c>
      <c r="B15" s="37" t="s">
        <v>354</v>
      </c>
      <c r="C15" s="39">
        <v>228</v>
      </c>
    </row>
    <row r="16" spans="1:6" x14ac:dyDescent="0.3">
      <c r="A16" s="38" t="s">
        <v>355</v>
      </c>
      <c r="B16" s="37" t="s">
        <v>356</v>
      </c>
      <c r="C16" s="39">
        <v>330</v>
      </c>
    </row>
    <row r="17" spans="1:3" x14ac:dyDescent="0.3">
      <c r="A17" s="38" t="s">
        <v>357</v>
      </c>
      <c r="B17" s="37" t="s">
        <v>358</v>
      </c>
      <c r="C17" s="39">
        <v>342</v>
      </c>
    </row>
    <row r="18" spans="1:3" x14ac:dyDescent="0.3">
      <c r="A18" s="38" t="s">
        <v>359</v>
      </c>
      <c r="B18" s="37" t="s">
        <v>360</v>
      </c>
      <c r="C18" s="39">
        <v>376</v>
      </c>
    </row>
    <row r="19" spans="1:3" x14ac:dyDescent="0.3">
      <c r="A19" s="38" t="s">
        <v>361</v>
      </c>
      <c r="B19" s="37" t="s">
        <v>362</v>
      </c>
      <c r="C19" s="39">
        <v>250</v>
      </c>
    </row>
    <row r="20" spans="1:3" x14ac:dyDescent="0.3">
      <c r="A20" s="38" t="s">
        <v>363</v>
      </c>
      <c r="B20" s="37" t="s">
        <v>358</v>
      </c>
      <c r="C20" s="39">
        <v>344</v>
      </c>
    </row>
    <row r="21" spans="1:3" x14ac:dyDescent="0.3">
      <c r="A21" s="38" t="s">
        <v>370</v>
      </c>
      <c r="B21" s="37" t="s">
        <v>183</v>
      </c>
      <c r="C21" s="39">
        <v>454</v>
      </c>
    </row>
    <row r="22" spans="1:3" x14ac:dyDescent="0.3">
      <c r="A22" s="38" t="s">
        <v>365</v>
      </c>
      <c r="B22" s="37" t="s">
        <v>367</v>
      </c>
      <c r="C22" s="39">
        <v>160</v>
      </c>
    </row>
    <row r="23" spans="1:3" x14ac:dyDescent="0.3">
      <c r="A23" s="38" t="s">
        <v>368</v>
      </c>
      <c r="B23" s="37" t="s">
        <v>369</v>
      </c>
      <c r="C23" s="39">
        <v>350</v>
      </c>
    </row>
    <row r="24" spans="1:3" x14ac:dyDescent="0.3">
      <c r="A24" s="38" t="s">
        <v>349</v>
      </c>
      <c r="B24" s="37" t="s">
        <v>350</v>
      </c>
      <c r="C24" s="39">
        <v>109</v>
      </c>
    </row>
    <row r="25" spans="1:3" x14ac:dyDescent="0.3">
      <c r="A25" s="38" t="s">
        <v>371</v>
      </c>
      <c r="B25" s="37" t="s">
        <v>183</v>
      </c>
      <c r="C25" s="39">
        <v>454</v>
      </c>
    </row>
    <row r="26" spans="1:3" x14ac:dyDescent="0.3">
      <c r="A26" s="38" t="s">
        <v>364</v>
      </c>
      <c r="B26" s="37" t="s">
        <v>358</v>
      </c>
      <c r="C26" s="39">
        <v>349</v>
      </c>
    </row>
    <row r="27" spans="1:3" x14ac:dyDescent="0.3">
      <c r="A27" s="38" t="s">
        <v>375</v>
      </c>
      <c r="B27" s="37" t="s">
        <v>425</v>
      </c>
      <c r="C27" s="39">
        <v>160</v>
      </c>
    </row>
    <row r="28" spans="1:3" x14ac:dyDescent="0.3">
      <c r="A28" s="38" t="s">
        <v>374</v>
      </c>
      <c r="B28" s="37" t="s">
        <v>425</v>
      </c>
      <c r="C28" s="39">
        <v>181</v>
      </c>
    </row>
    <row r="31" spans="1:3" x14ac:dyDescent="0.3">
      <c r="B31" s="6"/>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A691-5F67-6A4C-8D27-DB199C8C0D5B}">
  <dimension ref="A1:I21"/>
  <sheetViews>
    <sheetView zoomScale="115" zoomScaleNormal="221" workbookViewId="0">
      <selection activeCell="L3" sqref="L3"/>
    </sheetView>
  </sheetViews>
  <sheetFormatPr defaultColWidth="11.19921875" defaultRowHeight="15.6" x14ac:dyDescent="0.3"/>
  <sheetData>
    <row r="1" spans="1:9" x14ac:dyDescent="0.3">
      <c r="A1" s="25" t="s">
        <v>376</v>
      </c>
      <c r="B1" s="25" t="s">
        <v>4</v>
      </c>
      <c r="C1" s="25" t="s">
        <v>5</v>
      </c>
      <c r="D1" s="25" t="s">
        <v>377</v>
      </c>
    </row>
    <row r="2" spans="1:9" x14ac:dyDescent="0.3">
      <c r="A2" s="10" t="s">
        <v>0</v>
      </c>
      <c r="B2" s="3">
        <v>20000</v>
      </c>
      <c r="C2" s="3">
        <v>20000</v>
      </c>
      <c r="D2" s="3">
        <v>20000</v>
      </c>
    </row>
    <row r="3" spans="1:9" x14ac:dyDescent="0.3">
      <c r="A3" s="10" t="s">
        <v>2</v>
      </c>
      <c r="B3" s="3">
        <v>3000</v>
      </c>
      <c r="C3" s="3">
        <v>3500</v>
      </c>
      <c r="D3" s="3">
        <v>4000</v>
      </c>
    </row>
    <row r="4" spans="1:9" x14ac:dyDescent="0.3">
      <c r="A4" s="10" t="s">
        <v>3</v>
      </c>
      <c r="B4" s="3">
        <v>2000</v>
      </c>
      <c r="C4" s="3">
        <v>3000</v>
      </c>
      <c r="D4" s="3">
        <v>7000</v>
      </c>
    </row>
    <row r="5" spans="1:9" x14ac:dyDescent="0.3">
      <c r="A5" s="10" t="s">
        <v>1</v>
      </c>
      <c r="B5" s="3">
        <v>4000</v>
      </c>
      <c r="C5" s="3">
        <v>4000</v>
      </c>
      <c r="D5" s="3">
        <v>4000</v>
      </c>
    </row>
    <row r="6" spans="1:9" x14ac:dyDescent="0.3">
      <c r="A6" s="10" t="s">
        <v>6</v>
      </c>
      <c r="B6" s="3">
        <v>15000</v>
      </c>
      <c r="C6" s="3">
        <v>15000</v>
      </c>
      <c r="D6" s="3">
        <v>15000</v>
      </c>
    </row>
    <row r="10" spans="1:9" x14ac:dyDescent="0.3">
      <c r="B10" s="3"/>
      <c r="C10" s="3"/>
      <c r="D10" s="3"/>
      <c r="E10" s="3"/>
      <c r="F10" s="3"/>
      <c r="G10" s="3"/>
      <c r="H10" s="3"/>
      <c r="I10" s="3"/>
    </row>
    <row r="11" spans="1:9" x14ac:dyDescent="0.3">
      <c r="B11" s="3"/>
      <c r="C11" s="3"/>
      <c r="D11" s="3"/>
      <c r="E11" s="3"/>
      <c r="F11" s="3"/>
      <c r="G11" s="3"/>
      <c r="H11" s="3"/>
      <c r="I11" s="3"/>
    </row>
    <row r="12" spans="1:9" x14ac:dyDescent="0.3">
      <c r="B12" s="3"/>
      <c r="C12" s="3"/>
      <c r="D12" s="3"/>
      <c r="E12" s="3"/>
      <c r="F12" s="3"/>
      <c r="G12" s="3"/>
      <c r="H12" s="3"/>
      <c r="I12" s="3"/>
    </row>
    <row r="13" spans="1:9" x14ac:dyDescent="0.3">
      <c r="B13" s="3"/>
      <c r="C13" s="3"/>
      <c r="D13" s="3"/>
      <c r="E13" s="3"/>
      <c r="F13" s="3"/>
      <c r="G13" s="3"/>
      <c r="H13" s="3"/>
      <c r="I13" s="3"/>
    </row>
    <row r="14" spans="1:9" x14ac:dyDescent="0.3">
      <c r="B14" s="3"/>
      <c r="C14" s="3"/>
      <c r="D14" s="3"/>
      <c r="E14" s="3"/>
      <c r="F14" s="3"/>
      <c r="G14" s="3"/>
      <c r="H14" s="3"/>
      <c r="I14" s="3"/>
    </row>
    <row r="15" spans="1:9" x14ac:dyDescent="0.3">
      <c r="B15" s="3"/>
      <c r="C15" s="3"/>
      <c r="D15" s="3"/>
      <c r="E15" s="3"/>
      <c r="F15" s="3"/>
      <c r="G15" s="3"/>
      <c r="H15" s="3"/>
      <c r="I15" s="3"/>
    </row>
    <row r="16" spans="1:9" x14ac:dyDescent="0.3">
      <c r="B16" s="3"/>
      <c r="C16" s="3"/>
      <c r="D16" s="3"/>
      <c r="E16" s="3"/>
      <c r="F16" s="3"/>
      <c r="G16" s="3"/>
      <c r="H16" s="3"/>
      <c r="I16" s="3"/>
    </row>
    <row r="17" spans="2:9" x14ac:dyDescent="0.3">
      <c r="B17" s="3"/>
      <c r="C17" s="3"/>
      <c r="D17" s="3"/>
      <c r="E17" s="3"/>
      <c r="F17" s="3"/>
      <c r="G17" s="3"/>
      <c r="H17" s="3"/>
      <c r="I17" s="3"/>
    </row>
    <row r="18" spans="2:9" x14ac:dyDescent="0.3">
      <c r="B18" s="3"/>
      <c r="C18" s="3"/>
      <c r="D18" s="3"/>
      <c r="E18" s="3"/>
      <c r="F18" s="3"/>
      <c r="G18" s="3"/>
      <c r="H18" s="3"/>
      <c r="I18" s="3"/>
    </row>
    <row r="19" spans="2:9" x14ac:dyDescent="0.3">
      <c r="B19" s="3"/>
      <c r="C19" s="3"/>
      <c r="D19" s="3"/>
      <c r="E19" s="3"/>
      <c r="F19" s="3"/>
      <c r="G19" s="3"/>
      <c r="H19" s="3"/>
      <c r="I19" s="3"/>
    </row>
    <row r="20" spans="2:9" x14ac:dyDescent="0.3">
      <c r="B20" s="3"/>
      <c r="C20" s="3"/>
      <c r="D20" s="3"/>
      <c r="E20" s="3"/>
      <c r="F20" s="3"/>
      <c r="G20" s="3"/>
      <c r="H20" s="3"/>
      <c r="I20" s="3"/>
    </row>
    <row r="21" spans="2:9" x14ac:dyDescent="0.3">
      <c r="B21" s="3"/>
      <c r="C21" s="3"/>
      <c r="D21" s="3"/>
      <c r="E21" s="3"/>
      <c r="F21" s="3"/>
      <c r="G21" s="3"/>
      <c r="H21" s="3"/>
      <c r="I21" s="3"/>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A73ED-7361-47E0-9CD0-46E1DBF7DDA2}">
  <dimension ref="A3:B25"/>
  <sheetViews>
    <sheetView workbookViewId="0">
      <selection activeCell="A3" sqref="A3"/>
    </sheetView>
  </sheetViews>
  <sheetFormatPr defaultRowHeight="15.6" x14ac:dyDescent="0.3"/>
  <cols>
    <col min="1" max="1" width="29.8984375" bestFit="1" customWidth="1"/>
    <col min="2" max="2" width="14.09765625" bestFit="1" customWidth="1"/>
    <col min="3" max="15" width="26" bestFit="1" customWidth="1"/>
    <col min="16" max="16" width="10.8984375" bestFit="1" customWidth="1"/>
  </cols>
  <sheetData>
    <row r="3" spans="1:2" x14ac:dyDescent="0.3">
      <c r="A3" s="28" t="s">
        <v>379</v>
      </c>
      <c r="B3" t="s">
        <v>431</v>
      </c>
    </row>
    <row r="4" spans="1:2" x14ac:dyDescent="0.3">
      <c r="A4" s="11" t="s">
        <v>20</v>
      </c>
      <c r="B4" s="69">
        <v>637786580</v>
      </c>
    </row>
    <row r="5" spans="1:2" x14ac:dyDescent="0.3">
      <c r="A5" s="70" t="s">
        <v>385</v>
      </c>
      <c r="B5" s="69">
        <v>70000000</v>
      </c>
    </row>
    <row r="6" spans="1:2" x14ac:dyDescent="0.3">
      <c r="A6" s="70" t="s">
        <v>395</v>
      </c>
      <c r="B6" s="69">
        <v>220000000</v>
      </c>
    </row>
    <row r="7" spans="1:2" x14ac:dyDescent="0.3">
      <c r="A7" s="70" t="s">
        <v>390</v>
      </c>
      <c r="B7" s="69">
        <v>231010000</v>
      </c>
    </row>
    <row r="8" spans="1:2" x14ac:dyDescent="0.3">
      <c r="A8" s="70" t="s">
        <v>387</v>
      </c>
      <c r="B8" s="69">
        <v>70000000</v>
      </c>
    </row>
    <row r="9" spans="1:2" x14ac:dyDescent="0.3">
      <c r="A9" s="70" t="s">
        <v>383</v>
      </c>
      <c r="B9" s="69">
        <v>46776580</v>
      </c>
    </row>
    <row r="10" spans="1:2" x14ac:dyDescent="0.3">
      <c r="A10" s="11" t="s">
        <v>68</v>
      </c>
      <c r="B10" s="69">
        <v>201500000</v>
      </c>
    </row>
    <row r="11" spans="1:2" x14ac:dyDescent="0.3">
      <c r="A11" s="70" t="s">
        <v>382</v>
      </c>
      <c r="B11" s="69">
        <v>200000000</v>
      </c>
    </row>
    <row r="12" spans="1:2" x14ac:dyDescent="0.3">
      <c r="A12" s="70" t="s">
        <v>392</v>
      </c>
      <c r="B12" s="69">
        <v>1500000</v>
      </c>
    </row>
    <row r="13" spans="1:2" x14ac:dyDescent="0.3">
      <c r="A13" s="11" t="s">
        <v>23</v>
      </c>
      <c r="B13" s="69">
        <v>47233795</v>
      </c>
    </row>
    <row r="14" spans="1:2" x14ac:dyDescent="0.3">
      <c r="A14" s="70" t="s">
        <v>393</v>
      </c>
      <c r="B14" s="69">
        <v>44233795</v>
      </c>
    </row>
    <row r="15" spans="1:2" x14ac:dyDescent="0.3">
      <c r="A15" s="70" t="s">
        <v>384</v>
      </c>
      <c r="B15" s="69">
        <v>3000000</v>
      </c>
    </row>
    <row r="16" spans="1:2" x14ac:dyDescent="0.3">
      <c r="A16" s="11" t="s">
        <v>397</v>
      </c>
      <c r="B16" s="69">
        <v>24772000</v>
      </c>
    </row>
    <row r="17" spans="1:2" x14ac:dyDescent="0.3">
      <c r="A17" s="70" t="s">
        <v>386</v>
      </c>
      <c r="B17" s="69">
        <v>24000000</v>
      </c>
    </row>
    <row r="18" spans="1:2" x14ac:dyDescent="0.3">
      <c r="A18" s="70" t="s">
        <v>391</v>
      </c>
      <c r="B18" s="69">
        <v>772000</v>
      </c>
    </row>
    <row r="19" spans="1:2" x14ac:dyDescent="0.3">
      <c r="A19" s="11" t="s">
        <v>89</v>
      </c>
      <c r="B19" s="69">
        <v>15800000</v>
      </c>
    </row>
    <row r="20" spans="1:2" x14ac:dyDescent="0.3">
      <c r="A20" s="70" t="s">
        <v>396</v>
      </c>
      <c r="B20" s="69">
        <v>15800000</v>
      </c>
    </row>
    <row r="21" spans="1:2" x14ac:dyDescent="0.3">
      <c r="A21" s="11" t="s">
        <v>381</v>
      </c>
      <c r="B21" s="69">
        <v>54720000</v>
      </c>
    </row>
    <row r="22" spans="1:2" x14ac:dyDescent="0.3">
      <c r="A22" s="70" t="s">
        <v>389</v>
      </c>
      <c r="B22" s="69">
        <v>50000000</v>
      </c>
    </row>
    <row r="23" spans="1:2" x14ac:dyDescent="0.3">
      <c r="A23" s="70" t="s">
        <v>394</v>
      </c>
      <c r="B23" s="69">
        <v>2700000</v>
      </c>
    </row>
    <row r="24" spans="1:2" x14ac:dyDescent="0.3">
      <c r="A24" s="70" t="s">
        <v>388</v>
      </c>
      <c r="B24" s="69">
        <v>2020000</v>
      </c>
    </row>
    <row r="25" spans="1:2" x14ac:dyDescent="0.3">
      <c r="A25" s="11" t="s">
        <v>378</v>
      </c>
      <c r="B25" s="69">
        <v>981812375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3DF1-3625-4D10-9D6D-DCECA1712BCA}">
  <dimension ref="A1:B26"/>
  <sheetViews>
    <sheetView tabSelected="1" workbookViewId="0">
      <selection activeCell="A3" sqref="A3"/>
    </sheetView>
  </sheetViews>
  <sheetFormatPr defaultRowHeight="15.6" x14ac:dyDescent="0.3"/>
  <cols>
    <col min="1" max="1" width="22.69921875" bestFit="1" customWidth="1"/>
    <col min="2" max="2" width="14.09765625" bestFit="1" customWidth="1"/>
    <col min="3" max="3" width="10.796875" bestFit="1" customWidth="1"/>
    <col min="4" max="4" width="18.796875" bestFit="1" customWidth="1"/>
    <col min="5" max="5" width="7.8984375" bestFit="1" customWidth="1"/>
    <col min="6" max="6" width="12.09765625" bestFit="1" customWidth="1"/>
    <col min="7" max="7" width="10.8984375" bestFit="1" customWidth="1"/>
    <col min="8" max="11" width="8.8984375" bestFit="1" customWidth="1"/>
    <col min="12" max="12" width="9.8984375" bestFit="1" customWidth="1"/>
    <col min="13" max="13" width="7.59765625" bestFit="1" customWidth="1"/>
    <col min="14" max="14" width="10.8984375" bestFit="1" customWidth="1"/>
  </cols>
  <sheetData>
    <row r="1" spans="1:2" x14ac:dyDescent="0.3">
      <c r="A1" s="28" t="s">
        <v>428</v>
      </c>
      <c r="B1" t="s">
        <v>432</v>
      </c>
    </row>
    <row r="3" spans="1:2" x14ac:dyDescent="0.3">
      <c r="A3" s="28" t="s">
        <v>379</v>
      </c>
      <c r="B3" t="s">
        <v>431</v>
      </c>
    </row>
    <row r="4" spans="1:2" x14ac:dyDescent="0.3">
      <c r="A4" s="11" t="s">
        <v>20</v>
      </c>
      <c r="B4" s="69">
        <v>637786580</v>
      </c>
    </row>
    <row r="5" spans="1:2" x14ac:dyDescent="0.3">
      <c r="A5" s="70" t="s">
        <v>80</v>
      </c>
      <c r="B5" s="69">
        <v>220000000</v>
      </c>
    </row>
    <row r="6" spans="1:2" x14ac:dyDescent="0.3">
      <c r="A6" s="70" t="s">
        <v>22</v>
      </c>
      <c r="B6" s="69">
        <v>46717720</v>
      </c>
    </row>
    <row r="7" spans="1:2" x14ac:dyDescent="0.3">
      <c r="A7" s="70" t="s">
        <v>19</v>
      </c>
      <c r="B7" s="69">
        <v>58860</v>
      </c>
    </row>
    <row r="8" spans="1:2" x14ac:dyDescent="0.3">
      <c r="A8" s="70" t="s">
        <v>42</v>
      </c>
      <c r="B8" s="69">
        <v>70000000</v>
      </c>
    </row>
    <row r="9" spans="1:2" x14ac:dyDescent="0.3">
      <c r="A9" s="70" t="s">
        <v>51</v>
      </c>
      <c r="B9" s="69">
        <v>70000000</v>
      </c>
    </row>
    <row r="10" spans="1:2" x14ac:dyDescent="0.3">
      <c r="A10" s="70" t="s">
        <v>61</v>
      </c>
      <c r="B10" s="69">
        <v>231000000</v>
      </c>
    </row>
    <row r="11" spans="1:2" x14ac:dyDescent="0.3">
      <c r="A11" s="70" t="s">
        <v>65</v>
      </c>
      <c r="B11" s="69">
        <v>10000</v>
      </c>
    </row>
    <row r="12" spans="1:2" x14ac:dyDescent="0.3">
      <c r="A12" s="11" t="s">
        <v>68</v>
      </c>
      <c r="B12" s="69">
        <v>201500000</v>
      </c>
    </row>
    <row r="13" spans="1:2" x14ac:dyDescent="0.3">
      <c r="A13" s="70" t="s">
        <v>15</v>
      </c>
      <c r="B13" s="69">
        <v>200000000</v>
      </c>
    </row>
    <row r="14" spans="1:2" x14ac:dyDescent="0.3">
      <c r="A14" s="70" t="s">
        <v>45</v>
      </c>
      <c r="B14" s="69">
        <v>1500000</v>
      </c>
    </row>
    <row r="15" spans="1:2" x14ac:dyDescent="0.3">
      <c r="A15" s="11" t="s">
        <v>23</v>
      </c>
      <c r="B15" s="69">
        <v>47233795</v>
      </c>
    </row>
    <row r="16" spans="1:2" x14ac:dyDescent="0.3">
      <c r="A16" s="70" t="s">
        <v>53</v>
      </c>
      <c r="B16" s="69">
        <v>44233795</v>
      </c>
    </row>
    <row r="17" spans="1:2" x14ac:dyDescent="0.3">
      <c r="A17" s="70" t="s">
        <v>26</v>
      </c>
      <c r="B17" s="69">
        <v>3000000</v>
      </c>
    </row>
    <row r="18" spans="1:2" x14ac:dyDescent="0.3">
      <c r="A18" s="11" t="s">
        <v>397</v>
      </c>
      <c r="B18" s="69">
        <v>24772000</v>
      </c>
    </row>
    <row r="19" spans="1:2" x14ac:dyDescent="0.3">
      <c r="A19" s="70" t="s">
        <v>22</v>
      </c>
      <c r="B19" s="69">
        <v>12772000</v>
      </c>
    </row>
    <row r="20" spans="1:2" x14ac:dyDescent="0.3">
      <c r="A20" s="70" t="s">
        <v>19</v>
      </c>
      <c r="B20" s="69">
        <v>12000000</v>
      </c>
    </row>
    <row r="21" spans="1:2" x14ac:dyDescent="0.3">
      <c r="A21" s="11" t="s">
        <v>89</v>
      </c>
      <c r="B21" s="69">
        <v>15800000</v>
      </c>
    </row>
    <row r="22" spans="1:2" x14ac:dyDescent="0.3">
      <c r="A22" s="70" t="s">
        <v>22</v>
      </c>
      <c r="B22" s="69">
        <v>15800000</v>
      </c>
    </row>
    <row r="23" spans="1:2" x14ac:dyDescent="0.3">
      <c r="A23" s="11" t="s">
        <v>381</v>
      </c>
      <c r="B23" s="69">
        <v>54720000</v>
      </c>
    </row>
    <row r="24" spans="1:2" x14ac:dyDescent="0.3">
      <c r="A24" s="70" t="s">
        <v>80</v>
      </c>
      <c r="B24" s="69">
        <v>2700000</v>
      </c>
    </row>
    <row r="25" spans="1:2" x14ac:dyDescent="0.3">
      <c r="A25" s="70" t="s">
        <v>30</v>
      </c>
      <c r="B25" s="69">
        <v>52020000</v>
      </c>
    </row>
    <row r="26" spans="1:2" x14ac:dyDescent="0.3">
      <c r="A26" s="11" t="s">
        <v>378</v>
      </c>
      <c r="B26" s="69">
        <v>981812375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23D0-2482-1F48-A299-AB36B9698DE1}">
  <dimension ref="A1:F3031"/>
  <sheetViews>
    <sheetView workbookViewId="0">
      <selection activeCell="G8" sqref="G8"/>
    </sheetView>
  </sheetViews>
  <sheetFormatPr defaultColWidth="11.19921875" defaultRowHeight="15.6" x14ac:dyDescent="0.3"/>
  <cols>
    <col min="1" max="1" width="26.796875" bestFit="1" customWidth="1"/>
    <col min="2" max="2" width="25.796875" bestFit="1" customWidth="1"/>
    <col min="3" max="3" width="14.5" customWidth="1"/>
    <col min="4" max="4" width="76.19921875" bestFit="1" customWidth="1"/>
    <col min="5" max="5" width="18.19921875" bestFit="1" customWidth="1"/>
    <col min="6" max="6" width="16.19921875" customWidth="1"/>
  </cols>
  <sheetData>
    <row r="1" spans="1:6" x14ac:dyDescent="0.3">
      <c r="A1" s="43" t="s">
        <v>430</v>
      </c>
      <c r="B1" s="43" t="s">
        <v>429</v>
      </c>
      <c r="C1" s="43" t="s">
        <v>428</v>
      </c>
      <c r="D1" s="43" t="s">
        <v>427</v>
      </c>
      <c r="E1" s="43" t="s">
        <v>423</v>
      </c>
      <c r="F1" s="43" t="s">
        <v>414</v>
      </c>
    </row>
    <row r="2" spans="1:6" x14ac:dyDescent="0.3">
      <c r="A2" s="40" t="s">
        <v>382</v>
      </c>
      <c r="B2" s="40" t="s">
        <v>68</v>
      </c>
      <c r="C2" s="40" t="s">
        <v>13</v>
      </c>
      <c r="D2" s="40" t="s">
        <v>14</v>
      </c>
      <c r="E2" s="40" t="s">
        <v>15</v>
      </c>
      <c r="F2" s="41">
        <v>200000000</v>
      </c>
    </row>
    <row r="3" spans="1:6" x14ac:dyDescent="0.3">
      <c r="A3" s="37" t="s">
        <v>383</v>
      </c>
      <c r="B3" s="37" t="s">
        <v>20</v>
      </c>
      <c r="C3" s="37" t="s">
        <v>13</v>
      </c>
      <c r="D3" s="37" t="s">
        <v>21</v>
      </c>
      <c r="E3" s="37" t="s">
        <v>22</v>
      </c>
      <c r="F3" s="42">
        <v>18358860</v>
      </c>
    </row>
    <row r="4" spans="1:6" x14ac:dyDescent="0.3">
      <c r="A4" s="40" t="s">
        <v>384</v>
      </c>
      <c r="B4" s="40" t="s">
        <v>23</v>
      </c>
      <c r="C4" s="40" t="s">
        <v>24</v>
      </c>
      <c r="D4" s="40" t="s">
        <v>25</v>
      </c>
      <c r="E4" s="40" t="s">
        <v>26</v>
      </c>
      <c r="F4" s="41">
        <v>3000000</v>
      </c>
    </row>
    <row r="5" spans="1:6" x14ac:dyDescent="0.3">
      <c r="A5" s="37" t="s">
        <v>385</v>
      </c>
      <c r="B5" s="37" t="s">
        <v>40</v>
      </c>
      <c r="C5" s="37" t="s">
        <v>17</v>
      </c>
      <c r="D5" s="37" t="s">
        <v>41</v>
      </c>
      <c r="E5" s="37" t="s">
        <v>42</v>
      </c>
      <c r="F5" s="42">
        <v>70000000</v>
      </c>
    </row>
    <row r="6" spans="1:6" x14ac:dyDescent="0.3">
      <c r="A6" s="40" t="s">
        <v>386</v>
      </c>
      <c r="B6" s="40" t="s">
        <v>397</v>
      </c>
      <c r="C6" s="40" t="s">
        <v>13</v>
      </c>
      <c r="D6" s="40" t="s">
        <v>49</v>
      </c>
      <c r="E6" s="40" t="s">
        <v>19</v>
      </c>
      <c r="F6" s="41">
        <v>12000000</v>
      </c>
    </row>
    <row r="7" spans="1:6" x14ac:dyDescent="0.3">
      <c r="A7" s="37" t="s">
        <v>387</v>
      </c>
      <c r="B7" s="37" t="s">
        <v>40</v>
      </c>
      <c r="C7" s="37" t="s">
        <v>13</v>
      </c>
      <c r="D7" s="37" t="s">
        <v>50</v>
      </c>
      <c r="E7" s="37" t="s">
        <v>51</v>
      </c>
      <c r="F7" s="42">
        <v>30000000</v>
      </c>
    </row>
    <row r="8" spans="1:6" x14ac:dyDescent="0.3">
      <c r="A8" s="40" t="s">
        <v>388</v>
      </c>
      <c r="B8" s="40" t="s">
        <v>381</v>
      </c>
      <c r="C8" s="40" t="s">
        <v>13</v>
      </c>
      <c r="D8" s="40" t="s">
        <v>55</v>
      </c>
      <c r="E8" s="40" t="s">
        <v>30</v>
      </c>
      <c r="F8" s="41">
        <v>2000000</v>
      </c>
    </row>
    <row r="9" spans="1:6" x14ac:dyDescent="0.3">
      <c r="A9" s="37" t="s">
        <v>389</v>
      </c>
      <c r="B9" s="37" t="s">
        <v>381</v>
      </c>
      <c r="C9" s="37" t="s">
        <v>57</v>
      </c>
      <c r="D9" s="37" t="s">
        <v>58</v>
      </c>
      <c r="E9" s="37" t="s">
        <v>30</v>
      </c>
      <c r="F9" s="42">
        <v>50000000</v>
      </c>
    </row>
    <row r="10" spans="1:6" x14ac:dyDescent="0.3">
      <c r="A10" s="40" t="s">
        <v>390</v>
      </c>
      <c r="B10" s="40" t="s">
        <v>40</v>
      </c>
      <c r="C10" s="40" t="s">
        <v>59</v>
      </c>
      <c r="D10" s="40" t="s">
        <v>60</v>
      </c>
      <c r="E10" s="40" t="s">
        <v>61</v>
      </c>
      <c r="F10" s="41">
        <v>231000000</v>
      </c>
    </row>
    <row r="11" spans="1:6" x14ac:dyDescent="0.3">
      <c r="A11" s="37" t="s">
        <v>391</v>
      </c>
      <c r="B11" s="37" t="s">
        <v>66</v>
      </c>
      <c r="C11" s="37" t="s">
        <v>17</v>
      </c>
      <c r="D11" s="37" t="s">
        <v>67</v>
      </c>
      <c r="E11" s="37" t="s">
        <v>22</v>
      </c>
      <c r="F11" s="42">
        <v>486000</v>
      </c>
    </row>
    <row r="12" spans="1:6" x14ac:dyDescent="0.3">
      <c r="A12" s="40" t="s">
        <v>392</v>
      </c>
      <c r="B12" s="40" t="s">
        <v>68</v>
      </c>
      <c r="C12" s="40" t="s">
        <v>17</v>
      </c>
      <c r="D12" s="40" t="s">
        <v>69</v>
      </c>
      <c r="E12" s="40" t="s">
        <v>45</v>
      </c>
      <c r="F12" s="41">
        <v>1500000</v>
      </c>
    </row>
    <row r="13" spans="1:6" x14ac:dyDescent="0.3">
      <c r="A13" s="37" t="s">
        <v>386</v>
      </c>
      <c r="B13" s="37" t="s">
        <v>397</v>
      </c>
      <c r="C13" s="37" t="s">
        <v>17</v>
      </c>
      <c r="D13" s="37" t="s">
        <v>75</v>
      </c>
      <c r="E13" s="37" t="s">
        <v>22</v>
      </c>
      <c r="F13" s="42">
        <v>12000000</v>
      </c>
    </row>
    <row r="14" spans="1:6" x14ac:dyDescent="0.3">
      <c r="A14" s="40" t="s">
        <v>393</v>
      </c>
      <c r="B14" s="40" t="s">
        <v>23</v>
      </c>
      <c r="C14" s="40" t="s">
        <v>17</v>
      </c>
      <c r="D14" s="40" t="s">
        <v>23</v>
      </c>
      <c r="E14" s="40" t="s">
        <v>53</v>
      </c>
      <c r="F14" s="41">
        <v>17411265</v>
      </c>
    </row>
    <row r="15" spans="1:6" x14ac:dyDescent="0.3">
      <c r="A15" s="37" t="s">
        <v>394</v>
      </c>
      <c r="B15" s="37" t="s">
        <v>381</v>
      </c>
      <c r="C15" s="37" t="s">
        <v>38</v>
      </c>
      <c r="D15" s="37" t="s">
        <v>79</v>
      </c>
      <c r="E15" s="37" t="s">
        <v>80</v>
      </c>
      <c r="F15" s="42">
        <v>1300000</v>
      </c>
    </row>
    <row r="16" spans="1:6" x14ac:dyDescent="0.3">
      <c r="A16" s="40" t="s">
        <v>395</v>
      </c>
      <c r="B16" s="40" t="s">
        <v>40</v>
      </c>
      <c r="C16" s="40" t="s">
        <v>87</v>
      </c>
      <c r="D16" s="40" t="s">
        <v>88</v>
      </c>
      <c r="E16" s="40" t="s">
        <v>80</v>
      </c>
      <c r="F16" s="41">
        <v>220000000</v>
      </c>
    </row>
    <row r="17" spans="1:6" x14ac:dyDescent="0.3">
      <c r="A17" s="37" t="s">
        <v>396</v>
      </c>
      <c r="B17" s="37" t="s">
        <v>89</v>
      </c>
      <c r="C17" s="37" t="s">
        <v>28</v>
      </c>
      <c r="D17" s="37" t="s">
        <v>90</v>
      </c>
      <c r="E17" s="37" t="s">
        <v>22</v>
      </c>
      <c r="F17" s="42">
        <v>15800000</v>
      </c>
    </row>
    <row r="18" spans="1:6" x14ac:dyDescent="0.3">
      <c r="A18" s="40" t="s">
        <v>393</v>
      </c>
      <c r="B18" s="40" t="s">
        <v>23</v>
      </c>
      <c r="C18" s="40" t="s">
        <v>17</v>
      </c>
      <c r="D18" s="40" t="s">
        <v>23</v>
      </c>
      <c r="E18" s="40" t="s">
        <v>53</v>
      </c>
      <c r="F18" s="41">
        <v>19411265</v>
      </c>
    </row>
    <row r="19" spans="1:6" x14ac:dyDescent="0.3">
      <c r="A19" s="37" t="s">
        <v>394</v>
      </c>
      <c r="B19" s="37" t="s">
        <v>381</v>
      </c>
      <c r="C19" s="37" t="s">
        <v>38</v>
      </c>
      <c r="D19" s="37" t="s">
        <v>79</v>
      </c>
      <c r="E19" s="37" t="s">
        <v>80</v>
      </c>
      <c r="F19" s="42">
        <v>1400000</v>
      </c>
    </row>
    <row r="20" spans="1:6" x14ac:dyDescent="0.3">
      <c r="A20" s="40" t="s">
        <v>387</v>
      </c>
      <c r="B20" s="40" t="s">
        <v>40</v>
      </c>
      <c r="C20" s="40" t="s">
        <v>13</v>
      </c>
      <c r="D20" s="40" t="s">
        <v>50</v>
      </c>
      <c r="E20" s="40" t="s">
        <v>51</v>
      </c>
      <c r="F20" s="41">
        <v>40000000</v>
      </c>
    </row>
    <row r="21" spans="1:6" x14ac:dyDescent="0.3">
      <c r="A21" s="37" t="s">
        <v>383</v>
      </c>
      <c r="B21" s="37" t="s">
        <v>20</v>
      </c>
      <c r="C21" s="37" t="s">
        <v>13</v>
      </c>
      <c r="D21" s="37" t="s">
        <v>21</v>
      </c>
      <c r="E21" s="37" t="s">
        <v>22</v>
      </c>
      <c r="F21" s="42">
        <v>28358860</v>
      </c>
    </row>
    <row r="22" spans="1:6" x14ac:dyDescent="0.3">
      <c r="A22" s="40" t="s">
        <v>383</v>
      </c>
      <c r="B22" s="40" t="s">
        <v>20</v>
      </c>
      <c r="C22" s="40" t="s">
        <v>13</v>
      </c>
      <c r="D22" s="40" t="s">
        <v>21</v>
      </c>
      <c r="E22" s="40" t="s">
        <v>19</v>
      </c>
      <c r="F22" s="41">
        <v>58860</v>
      </c>
    </row>
    <row r="23" spans="1:6" x14ac:dyDescent="0.3">
      <c r="A23" s="37" t="s">
        <v>390</v>
      </c>
      <c r="B23" s="37" t="s">
        <v>40</v>
      </c>
      <c r="C23" s="37" t="s">
        <v>59</v>
      </c>
      <c r="D23" s="37" t="s">
        <v>60</v>
      </c>
      <c r="E23" s="37" t="s">
        <v>65</v>
      </c>
      <c r="F23" s="42">
        <v>10000</v>
      </c>
    </row>
    <row r="24" spans="1:6" x14ac:dyDescent="0.3">
      <c r="A24" s="40" t="s">
        <v>393</v>
      </c>
      <c r="B24" s="40" t="s">
        <v>23</v>
      </c>
      <c r="C24" s="40" t="s">
        <v>17</v>
      </c>
      <c r="D24" s="40" t="s">
        <v>23</v>
      </c>
      <c r="E24" s="40" t="s">
        <v>53</v>
      </c>
      <c r="F24" s="41">
        <v>7411265</v>
      </c>
    </row>
    <row r="25" spans="1:6" x14ac:dyDescent="0.3">
      <c r="A25" s="37" t="s">
        <v>391</v>
      </c>
      <c r="B25" s="37" t="s">
        <v>66</v>
      </c>
      <c r="C25" s="37" t="s">
        <v>17</v>
      </c>
      <c r="D25" s="37" t="s">
        <v>67</v>
      </c>
      <c r="E25" s="37" t="s">
        <v>22</v>
      </c>
      <c r="F25" s="42">
        <v>286000</v>
      </c>
    </row>
    <row r="26" spans="1:6" x14ac:dyDescent="0.3">
      <c r="A26" s="40" t="s">
        <v>388</v>
      </c>
      <c r="B26" s="40" t="s">
        <v>381</v>
      </c>
      <c r="C26" s="40" t="s">
        <v>13</v>
      </c>
      <c r="D26" s="40" t="s">
        <v>55</v>
      </c>
      <c r="E26" s="40" t="s">
        <v>30</v>
      </c>
      <c r="F26" s="41">
        <v>20000</v>
      </c>
    </row>
    <row r="27" spans="1:6" x14ac:dyDescent="0.3">
      <c r="F27" s="2"/>
    </row>
    <row r="28" spans="1:6" x14ac:dyDescent="0.3">
      <c r="F28" s="2"/>
    </row>
    <row r="29" spans="1:6" x14ac:dyDescent="0.3">
      <c r="F29" s="2"/>
    </row>
    <row r="30" spans="1:6" x14ac:dyDescent="0.3">
      <c r="F30" s="2"/>
    </row>
    <row r="31" spans="1:6" x14ac:dyDescent="0.3">
      <c r="F31" s="2"/>
    </row>
    <row r="32" spans="1:6" x14ac:dyDescent="0.3">
      <c r="F32" s="2"/>
    </row>
    <row r="33" spans="6:6" x14ac:dyDescent="0.3">
      <c r="F33" s="2"/>
    </row>
    <row r="34" spans="6:6" x14ac:dyDescent="0.3">
      <c r="F34" s="2"/>
    </row>
    <row r="35" spans="6:6" x14ac:dyDescent="0.3">
      <c r="F35" s="2"/>
    </row>
    <row r="36" spans="6:6" x14ac:dyDescent="0.3">
      <c r="F36" s="2"/>
    </row>
    <row r="37" spans="6:6" x14ac:dyDescent="0.3">
      <c r="F37" s="2"/>
    </row>
    <row r="38" spans="6:6" x14ac:dyDescent="0.3">
      <c r="F38" s="2"/>
    </row>
    <row r="39" spans="6:6" x14ac:dyDescent="0.3">
      <c r="F39" s="2"/>
    </row>
    <row r="40" spans="6:6" x14ac:dyDescent="0.3">
      <c r="F40" s="2"/>
    </row>
    <row r="41" spans="6:6" x14ac:dyDescent="0.3">
      <c r="F41" s="2"/>
    </row>
    <row r="42" spans="6:6" x14ac:dyDescent="0.3">
      <c r="F42" s="2"/>
    </row>
    <row r="43" spans="6:6" x14ac:dyDescent="0.3">
      <c r="F43" s="2"/>
    </row>
    <row r="44" spans="6:6" x14ac:dyDescent="0.3">
      <c r="F44" s="2"/>
    </row>
    <row r="45" spans="6:6" x14ac:dyDescent="0.3">
      <c r="F45" s="2"/>
    </row>
    <row r="47" spans="6:6" x14ac:dyDescent="0.3">
      <c r="F47" s="2"/>
    </row>
    <row r="48" spans="6:6" x14ac:dyDescent="0.3">
      <c r="F48" s="2"/>
    </row>
    <row r="49" spans="6:6" x14ac:dyDescent="0.3">
      <c r="F49" s="2"/>
    </row>
    <row r="50" spans="6:6" x14ac:dyDescent="0.3">
      <c r="F50" s="2"/>
    </row>
    <row r="51" spans="6:6" x14ac:dyDescent="0.3">
      <c r="F51" s="2"/>
    </row>
    <row r="52" spans="6:6" x14ac:dyDescent="0.3">
      <c r="F52" s="2"/>
    </row>
    <row r="53" spans="6:6" x14ac:dyDescent="0.3">
      <c r="F53" s="2"/>
    </row>
    <row r="54" spans="6:6" x14ac:dyDescent="0.3">
      <c r="F54" s="2"/>
    </row>
    <row r="55" spans="6:6" x14ac:dyDescent="0.3">
      <c r="F55" s="2"/>
    </row>
    <row r="56" spans="6:6" x14ac:dyDescent="0.3">
      <c r="F56" s="2"/>
    </row>
    <row r="57" spans="6:6" x14ac:dyDescent="0.3">
      <c r="F57" s="2"/>
    </row>
    <row r="58" spans="6:6" x14ac:dyDescent="0.3">
      <c r="F58" s="2"/>
    </row>
    <row r="59" spans="6:6" x14ac:dyDescent="0.3">
      <c r="F59" s="2"/>
    </row>
    <row r="60" spans="6:6" x14ac:dyDescent="0.3">
      <c r="F60" s="2"/>
    </row>
    <row r="61" spans="6:6" x14ac:dyDescent="0.3">
      <c r="F61" s="2"/>
    </row>
    <row r="62" spans="6:6" x14ac:dyDescent="0.3">
      <c r="F62" s="2"/>
    </row>
    <row r="63" spans="6:6" x14ac:dyDescent="0.3">
      <c r="F63" s="2"/>
    </row>
    <row r="64" spans="6:6" x14ac:dyDescent="0.3">
      <c r="F64" s="5"/>
    </row>
    <row r="65" spans="6:6" x14ac:dyDescent="0.3">
      <c r="F65" s="2"/>
    </row>
    <row r="66" spans="6:6" x14ac:dyDescent="0.3">
      <c r="F66" s="2"/>
    </row>
    <row r="67" spans="6:6" x14ac:dyDescent="0.3">
      <c r="F67" s="2"/>
    </row>
    <row r="68" spans="6:6" x14ac:dyDescent="0.3">
      <c r="F68" s="2"/>
    </row>
    <row r="69" spans="6:6" x14ac:dyDescent="0.3">
      <c r="F69" s="5"/>
    </row>
    <row r="70" spans="6:6" x14ac:dyDescent="0.3">
      <c r="F70" s="2"/>
    </row>
    <row r="71" spans="6:6" x14ac:dyDescent="0.3">
      <c r="F71" s="5"/>
    </row>
    <row r="72" spans="6:6" x14ac:dyDescent="0.3">
      <c r="F72" s="2"/>
    </row>
    <row r="73" spans="6:6" x14ac:dyDescent="0.3">
      <c r="F73" s="2"/>
    </row>
    <row r="74" spans="6:6" x14ac:dyDescent="0.3">
      <c r="F74" s="2"/>
    </row>
    <row r="75" spans="6:6" x14ac:dyDescent="0.3">
      <c r="F75" s="2"/>
    </row>
    <row r="76" spans="6:6" x14ac:dyDescent="0.3">
      <c r="F76" s="2"/>
    </row>
    <row r="78" spans="6:6" x14ac:dyDescent="0.3">
      <c r="F78" s="2"/>
    </row>
    <row r="80" spans="6:6" x14ac:dyDescent="0.3">
      <c r="F80" s="2"/>
    </row>
    <row r="81" spans="6:6" x14ac:dyDescent="0.3">
      <c r="F81" s="2"/>
    </row>
    <row r="82" spans="6:6" x14ac:dyDescent="0.3">
      <c r="F82" s="2"/>
    </row>
    <row r="83" spans="6:6" x14ac:dyDescent="0.3">
      <c r="F83" s="2"/>
    </row>
    <row r="84" spans="6:6" x14ac:dyDescent="0.3">
      <c r="F84" s="2"/>
    </row>
    <row r="85" spans="6:6" x14ac:dyDescent="0.3">
      <c r="F85" s="2"/>
    </row>
    <row r="86" spans="6:6" x14ac:dyDescent="0.3">
      <c r="F86" s="2"/>
    </row>
    <row r="87" spans="6:6" x14ac:dyDescent="0.3">
      <c r="F87" s="2"/>
    </row>
    <row r="88" spans="6:6" x14ac:dyDescent="0.3">
      <c r="F88" s="2"/>
    </row>
    <row r="89" spans="6:6" x14ac:dyDescent="0.3">
      <c r="F89" s="2"/>
    </row>
    <row r="90" spans="6:6" x14ac:dyDescent="0.3">
      <c r="F90" s="2"/>
    </row>
    <row r="91" spans="6:6" x14ac:dyDescent="0.3">
      <c r="F91" s="2"/>
    </row>
    <row r="92" spans="6:6" x14ac:dyDescent="0.3">
      <c r="F92" s="2"/>
    </row>
    <row r="93" spans="6:6" x14ac:dyDescent="0.3">
      <c r="F93" s="2"/>
    </row>
    <row r="94" spans="6:6" x14ac:dyDescent="0.3">
      <c r="F94" s="2"/>
    </row>
    <row r="95" spans="6:6" x14ac:dyDescent="0.3">
      <c r="F95" s="2"/>
    </row>
    <row r="96" spans="6:6" x14ac:dyDescent="0.3">
      <c r="F96" s="2"/>
    </row>
    <row r="98" spans="6:6" x14ac:dyDescent="0.3">
      <c r="F98" s="2"/>
    </row>
    <row r="99" spans="6:6" x14ac:dyDescent="0.3">
      <c r="F99" s="2"/>
    </row>
    <row r="101" spans="6:6" x14ac:dyDescent="0.3">
      <c r="F101" s="2"/>
    </row>
    <row r="102" spans="6:6" x14ac:dyDescent="0.3">
      <c r="F102" s="2"/>
    </row>
    <row r="103" spans="6:6" x14ac:dyDescent="0.3">
      <c r="F103" s="2"/>
    </row>
    <row r="104" spans="6:6" x14ac:dyDescent="0.3">
      <c r="F104" s="2"/>
    </row>
    <row r="105" spans="6:6" x14ac:dyDescent="0.3">
      <c r="F105" s="2"/>
    </row>
    <row r="106" spans="6:6" x14ac:dyDescent="0.3">
      <c r="F106" s="2"/>
    </row>
    <row r="107" spans="6:6" x14ac:dyDescent="0.3">
      <c r="F107" s="2"/>
    </row>
    <row r="108" spans="6:6" x14ac:dyDescent="0.3">
      <c r="F108" s="2"/>
    </row>
    <row r="109" spans="6:6" x14ac:dyDescent="0.3">
      <c r="F109" s="2"/>
    </row>
    <row r="110" spans="6:6" x14ac:dyDescent="0.3">
      <c r="F110" s="2"/>
    </row>
    <row r="111" spans="6:6" x14ac:dyDescent="0.3">
      <c r="F111" s="2"/>
    </row>
    <row r="112" spans="6:6" x14ac:dyDescent="0.3">
      <c r="F112" s="2"/>
    </row>
    <row r="113" spans="6:6" x14ac:dyDescent="0.3">
      <c r="F113" s="2"/>
    </row>
    <row r="114" spans="6:6" x14ac:dyDescent="0.3">
      <c r="F114" s="2"/>
    </row>
    <row r="115" spans="6:6" x14ac:dyDescent="0.3">
      <c r="F115" s="2"/>
    </row>
    <row r="116" spans="6:6" x14ac:dyDescent="0.3">
      <c r="F116" s="2"/>
    </row>
    <row r="117" spans="6:6" x14ac:dyDescent="0.3">
      <c r="F117" s="2"/>
    </row>
    <row r="118" spans="6:6" x14ac:dyDescent="0.3">
      <c r="F118" s="2"/>
    </row>
    <row r="119" spans="6:6" x14ac:dyDescent="0.3">
      <c r="F119" s="2"/>
    </row>
    <row r="120" spans="6:6" x14ac:dyDescent="0.3">
      <c r="F120" s="2"/>
    </row>
    <row r="121" spans="6:6" x14ac:dyDescent="0.3">
      <c r="F121" s="2"/>
    </row>
    <row r="122" spans="6:6" x14ac:dyDescent="0.3">
      <c r="F122" s="2"/>
    </row>
    <row r="123" spans="6:6" x14ac:dyDescent="0.3">
      <c r="F123" s="2"/>
    </row>
    <row r="124" spans="6:6" x14ac:dyDescent="0.3">
      <c r="F124" s="2"/>
    </row>
    <row r="125" spans="6:6" x14ac:dyDescent="0.3">
      <c r="F125" s="2"/>
    </row>
    <row r="126" spans="6:6" x14ac:dyDescent="0.3">
      <c r="F126" s="2"/>
    </row>
    <row r="128" spans="6:6" x14ac:dyDescent="0.3">
      <c r="F128" s="2"/>
    </row>
    <row r="129" spans="6:6" x14ac:dyDescent="0.3">
      <c r="F129" s="2"/>
    </row>
    <row r="130" spans="6:6" x14ac:dyDescent="0.3">
      <c r="F130" s="2"/>
    </row>
    <row r="131" spans="6:6" x14ac:dyDescent="0.3">
      <c r="F131" s="2"/>
    </row>
    <row r="133" spans="6:6" x14ac:dyDescent="0.3">
      <c r="F133" s="2"/>
    </row>
    <row r="134" spans="6:6" x14ac:dyDescent="0.3">
      <c r="F134" s="2"/>
    </row>
    <row r="135" spans="6:6" x14ac:dyDescent="0.3">
      <c r="F135" s="2"/>
    </row>
    <row r="136" spans="6:6" x14ac:dyDescent="0.3">
      <c r="F136" s="2"/>
    </row>
    <row r="137" spans="6:6" x14ac:dyDescent="0.3">
      <c r="F137" s="2"/>
    </row>
    <row r="138" spans="6:6" x14ac:dyDescent="0.3">
      <c r="F138" s="2"/>
    </row>
    <row r="139" spans="6:6" x14ac:dyDescent="0.3">
      <c r="F139" s="2"/>
    </row>
    <row r="140" spans="6:6" x14ac:dyDescent="0.3">
      <c r="F140" s="2"/>
    </row>
    <row r="141" spans="6:6" x14ac:dyDescent="0.3">
      <c r="F141" s="2"/>
    </row>
    <row r="142" spans="6:6" x14ac:dyDescent="0.3">
      <c r="F142" s="2"/>
    </row>
    <row r="144" spans="6:6" x14ac:dyDescent="0.3">
      <c r="F144" s="2"/>
    </row>
    <row r="146" spans="6:6" x14ac:dyDescent="0.3">
      <c r="F146" s="2"/>
    </row>
    <row r="147" spans="6:6" x14ac:dyDescent="0.3">
      <c r="F147" s="2"/>
    </row>
    <row r="148" spans="6:6" x14ac:dyDescent="0.3">
      <c r="F148" s="2"/>
    </row>
    <row r="149" spans="6:6" x14ac:dyDescent="0.3">
      <c r="F149" s="2"/>
    </row>
    <row r="150" spans="6:6" x14ac:dyDescent="0.3">
      <c r="F150" s="2"/>
    </row>
    <row r="151" spans="6:6" x14ac:dyDescent="0.3">
      <c r="F151" s="2"/>
    </row>
    <row r="152" spans="6:6" x14ac:dyDescent="0.3">
      <c r="F152" s="2"/>
    </row>
    <row r="154" spans="6:6" x14ac:dyDescent="0.3">
      <c r="F154" s="2"/>
    </row>
    <row r="155" spans="6:6" x14ac:dyDescent="0.3">
      <c r="F155" s="2"/>
    </row>
    <row r="156" spans="6:6" x14ac:dyDescent="0.3">
      <c r="F156" s="2"/>
    </row>
    <row r="157" spans="6:6" x14ac:dyDescent="0.3">
      <c r="F157" s="2"/>
    </row>
    <row r="158" spans="6:6" x14ac:dyDescent="0.3">
      <c r="F158" s="2"/>
    </row>
    <row r="159" spans="6:6" x14ac:dyDescent="0.3">
      <c r="F159" s="2"/>
    </row>
    <row r="160" spans="6:6" x14ac:dyDescent="0.3">
      <c r="F160" s="2"/>
    </row>
    <row r="161" spans="6:6" x14ac:dyDescent="0.3">
      <c r="F161" s="2"/>
    </row>
    <row r="162" spans="6:6" x14ac:dyDescent="0.3">
      <c r="F162" s="2"/>
    </row>
    <row r="163" spans="6:6" x14ac:dyDescent="0.3">
      <c r="F163" s="2"/>
    </row>
    <row r="164" spans="6:6" x14ac:dyDescent="0.3">
      <c r="F164" s="2"/>
    </row>
    <row r="165" spans="6:6" x14ac:dyDescent="0.3">
      <c r="F165" s="2"/>
    </row>
    <row r="166" spans="6:6" x14ac:dyDescent="0.3">
      <c r="F166" s="2"/>
    </row>
    <row r="167" spans="6:6" x14ac:dyDescent="0.3">
      <c r="F167" s="2"/>
    </row>
    <row r="168" spans="6:6" x14ac:dyDescent="0.3">
      <c r="F168" s="2"/>
    </row>
    <row r="169" spans="6:6" x14ac:dyDescent="0.3">
      <c r="F169" s="2"/>
    </row>
    <row r="170" spans="6:6" x14ac:dyDescent="0.3">
      <c r="F170" s="2"/>
    </row>
    <row r="171" spans="6:6" x14ac:dyDescent="0.3">
      <c r="F171" s="2"/>
    </row>
    <row r="172" spans="6:6" x14ac:dyDescent="0.3">
      <c r="F172" s="2"/>
    </row>
    <row r="173" spans="6:6" x14ac:dyDescent="0.3">
      <c r="F173" s="2"/>
    </row>
    <row r="174" spans="6:6" x14ac:dyDescent="0.3">
      <c r="F174" s="2"/>
    </row>
    <row r="175" spans="6:6" x14ac:dyDescent="0.3">
      <c r="F175" s="2"/>
    </row>
    <row r="176" spans="6:6" x14ac:dyDescent="0.3">
      <c r="F176" s="2"/>
    </row>
    <row r="178" spans="6:6" x14ac:dyDescent="0.3">
      <c r="F178" s="2"/>
    </row>
    <row r="179" spans="6:6" x14ac:dyDescent="0.3">
      <c r="F179" s="2"/>
    </row>
    <row r="180" spans="6:6" x14ac:dyDescent="0.3">
      <c r="F180" s="2"/>
    </row>
    <row r="181" spans="6:6" x14ac:dyDescent="0.3">
      <c r="F181" s="2"/>
    </row>
    <row r="182" spans="6:6" x14ac:dyDescent="0.3">
      <c r="F182" s="2"/>
    </row>
    <row r="183" spans="6:6" x14ac:dyDescent="0.3">
      <c r="F183" s="2"/>
    </row>
    <row r="184" spans="6:6" x14ac:dyDescent="0.3">
      <c r="F184" s="2"/>
    </row>
    <row r="186" spans="6:6" x14ac:dyDescent="0.3">
      <c r="F186" s="2"/>
    </row>
    <row r="187" spans="6:6" x14ac:dyDescent="0.3">
      <c r="F187" s="2"/>
    </row>
    <row r="188" spans="6:6" x14ac:dyDescent="0.3">
      <c r="F188" s="2"/>
    </row>
    <row r="189" spans="6:6" x14ac:dyDescent="0.3">
      <c r="F189" s="2"/>
    </row>
    <row r="190" spans="6:6" x14ac:dyDescent="0.3">
      <c r="F190" s="2"/>
    </row>
    <row r="191" spans="6:6" x14ac:dyDescent="0.3">
      <c r="F191" s="2"/>
    </row>
    <row r="192" spans="6:6" x14ac:dyDescent="0.3">
      <c r="F192" s="2"/>
    </row>
    <row r="193" spans="6:6" x14ac:dyDescent="0.3">
      <c r="F193" s="2"/>
    </row>
    <row r="194" spans="6:6" x14ac:dyDescent="0.3">
      <c r="F194" s="2"/>
    </row>
    <row r="195" spans="6:6" x14ac:dyDescent="0.3">
      <c r="F195" s="2"/>
    </row>
    <row r="196" spans="6:6" x14ac:dyDescent="0.3">
      <c r="F196" s="2"/>
    </row>
    <row r="197" spans="6:6" x14ac:dyDescent="0.3">
      <c r="F197" s="2"/>
    </row>
    <row r="199" spans="6:6" x14ac:dyDescent="0.3">
      <c r="F199" s="2"/>
    </row>
    <row r="200" spans="6:6" x14ac:dyDescent="0.3">
      <c r="F200" s="2"/>
    </row>
    <row r="201" spans="6:6" x14ac:dyDescent="0.3">
      <c r="F201" s="2"/>
    </row>
    <row r="202" spans="6:6" x14ac:dyDescent="0.3">
      <c r="F202" s="2"/>
    </row>
    <row r="203" spans="6:6" x14ac:dyDescent="0.3">
      <c r="F203" s="2"/>
    </row>
    <row r="204" spans="6:6" x14ac:dyDescent="0.3">
      <c r="F204" s="2"/>
    </row>
    <row r="205" spans="6:6" x14ac:dyDescent="0.3">
      <c r="F205" s="2"/>
    </row>
    <row r="206" spans="6:6" x14ac:dyDescent="0.3">
      <c r="F206" s="2"/>
    </row>
    <row r="208" spans="6:6" x14ac:dyDescent="0.3">
      <c r="F208" s="2"/>
    </row>
    <row r="209" spans="6:6" x14ac:dyDescent="0.3">
      <c r="F209" s="2"/>
    </row>
    <row r="210" spans="6:6" x14ac:dyDescent="0.3">
      <c r="F210" s="2"/>
    </row>
    <row r="211" spans="6:6" x14ac:dyDescent="0.3">
      <c r="F211" s="2"/>
    </row>
    <row r="212" spans="6:6" x14ac:dyDescent="0.3">
      <c r="F212" s="2"/>
    </row>
    <row r="213" spans="6:6" x14ac:dyDescent="0.3">
      <c r="F213" s="2"/>
    </row>
    <row r="214" spans="6:6" x14ac:dyDescent="0.3">
      <c r="F214" s="2"/>
    </row>
    <row r="218" spans="6:6" x14ac:dyDescent="0.3">
      <c r="F218" s="2"/>
    </row>
    <row r="219" spans="6:6" x14ac:dyDescent="0.3">
      <c r="F219" s="2"/>
    </row>
    <row r="220" spans="6:6" x14ac:dyDescent="0.3">
      <c r="F220" s="2"/>
    </row>
    <row r="222" spans="6:6" x14ac:dyDescent="0.3">
      <c r="F222" s="2"/>
    </row>
    <row r="223" spans="6:6" x14ac:dyDescent="0.3">
      <c r="F223" s="2"/>
    </row>
    <row r="224" spans="6:6" x14ac:dyDescent="0.3">
      <c r="F224" s="2"/>
    </row>
    <row r="226" spans="6:6" x14ac:dyDescent="0.3">
      <c r="F226" s="2"/>
    </row>
    <row r="228" spans="6:6" x14ac:dyDescent="0.3">
      <c r="F228" s="2"/>
    </row>
    <row r="229" spans="6:6" x14ac:dyDescent="0.3">
      <c r="F229" s="2"/>
    </row>
    <row r="230" spans="6:6" x14ac:dyDescent="0.3">
      <c r="F230" s="2"/>
    </row>
    <row r="231" spans="6:6" x14ac:dyDescent="0.3">
      <c r="F231" s="2"/>
    </row>
    <row r="233" spans="6:6" x14ac:dyDescent="0.3">
      <c r="F233" s="2"/>
    </row>
    <row r="234" spans="6:6" x14ac:dyDescent="0.3">
      <c r="F234" s="2"/>
    </row>
    <row r="235" spans="6:6" x14ac:dyDescent="0.3">
      <c r="F235" s="2"/>
    </row>
    <row r="236" spans="6:6" x14ac:dyDescent="0.3">
      <c r="F236" s="2"/>
    </row>
    <row r="237" spans="6:6" x14ac:dyDescent="0.3">
      <c r="F237" s="2"/>
    </row>
    <row r="238" spans="6:6" x14ac:dyDescent="0.3">
      <c r="F238" s="2"/>
    </row>
    <row r="239" spans="6:6" x14ac:dyDescent="0.3">
      <c r="F239" s="2"/>
    </row>
    <row r="240" spans="6:6" x14ac:dyDescent="0.3">
      <c r="F240" s="2"/>
    </row>
    <row r="241" spans="6:6" x14ac:dyDescent="0.3">
      <c r="F241" s="2"/>
    </row>
    <row r="242" spans="6:6" x14ac:dyDescent="0.3">
      <c r="F242" s="2"/>
    </row>
    <row r="243" spans="6:6" x14ac:dyDescent="0.3">
      <c r="F243" s="2"/>
    </row>
    <row r="245" spans="6:6" x14ac:dyDescent="0.3">
      <c r="F245" s="2"/>
    </row>
    <row r="246" spans="6:6" x14ac:dyDescent="0.3">
      <c r="F246" s="2"/>
    </row>
    <row r="247" spans="6:6" x14ac:dyDescent="0.3">
      <c r="F247" s="2"/>
    </row>
    <row r="248" spans="6:6" x14ac:dyDescent="0.3">
      <c r="F248" s="2"/>
    </row>
    <row r="249" spans="6:6" x14ac:dyDescent="0.3">
      <c r="F249" s="2"/>
    </row>
    <row r="250" spans="6:6" x14ac:dyDescent="0.3">
      <c r="F250" s="2"/>
    </row>
    <row r="251" spans="6:6" x14ac:dyDescent="0.3">
      <c r="F251" s="2"/>
    </row>
    <row r="253" spans="6:6" x14ac:dyDescent="0.3">
      <c r="F253" s="2"/>
    </row>
    <row r="254" spans="6:6" x14ac:dyDescent="0.3">
      <c r="F254" s="2"/>
    </row>
    <row r="255" spans="6:6" x14ac:dyDescent="0.3">
      <c r="F255" s="2"/>
    </row>
    <row r="256" spans="6:6" x14ac:dyDescent="0.3">
      <c r="F256" s="2"/>
    </row>
    <row r="257" spans="6:6" x14ac:dyDescent="0.3">
      <c r="F257" s="2"/>
    </row>
    <row r="258" spans="6:6" x14ac:dyDescent="0.3">
      <c r="F258" s="2"/>
    </row>
    <row r="259" spans="6:6" x14ac:dyDescent="0.3">
      <c r="F259" s="2"/>
    </row>
    <row r="260" spans="6:6" x14ac:dyDescent="0.3">
      <c r="F260" s="2"/>
    </row>
    <row r="261" spans="6:6" x14ac:dyDescent="0.3">
      <c r="F261" s="2"/>
    </row>
    <row r="262" spans="6:6" x14ac:dyDescent="0.3">
      <c r="F262" s="2"/>
    </row>
    <row r="263" spans="6:6" x14ac:dyDescent="0.3">
      <c r="F263" s="2"/>
    </row>
    <row r="264" spans="6:6" x14ac:dyDescent="0.3">
      <c r="F264" s="2"/>
    </row>
    <row r="266" spans="6:6" x14ac:dyDescent="0.3">
      <c r="F266" s="2"/>
    </row>
    <row r="268" spans="6:6" x14ac:dyDescent="0.3">
      <c r="F268" s="2"/>
    </row>
    <row r="269" spans="6:6" x14ac:dyDescent="0.3">
      <c r="F269" s="2"/>
    </row>
    <row r="271" spans="6:6" x14ac:dyDescent="0.3">
      <c r="F271" s="2"/>
    </row>
    <row r="272" spans="6:6" x14ac:dyDescent="0.3">
      <c r="F272" s="2"/>
    </row>
    <row r="273" spans="6:6" x14ac:dyDescent="0.3">
      <c r="F273" s="2"/>
    </row>
    <row r="274" spans="6:6" x14ac:dyDescent="0.3">
      <c r="F274" s="2"/>
    </row>
    <row r="275" spans="6:6" x14ac:dyDescent="0.3">
      <c r="F275" s="2"/>
    </row>
    <row r="278" spans="6:6" x14ac:dyDescent="0.3">
      <c r="F278" s="2"/>
    </row>
    <row r="280" spans="6:6" x14ac:dyDescent="0.3">
      <c r="F280" s="2"/>
    </row>
    <row r="281" spans="6:6" x14ac:dyDescent="0.3">
      <c r="F281" s="2"/>
    </row>
    <row r="283" spans="6:6" x14ac:dyDescent="0.3">
      <c r="F283" s="2"/>
    </row>
    <row r="284" spans="6:6" x14ac:dyDescent="0.3">
      <c r="F284" s="2"/>
    </row>
    <row r="286" spans="6:6" x14ac:dyDescent="0.3">
      <c r="F286" s="2"/>
    </row>
    <row r="290" spans="6:6" x14ac:dyDescent="0.3">
      <c r="F290" s="2"/>
    </row>
    <row r="292" spans="6:6" x14ac:dyDescent="0.3">
      <c r="F292" s="2"/>
    </row>
    <row r="293" spans="6:6" x14ac:dyDescent="0.3">
      <c r="F293" s="2"/>
    </row>
    <row r="294" spans="6:6" x14ac:dyDescent="0.3">
      <c r="F294" s="2"/>
    </row>
    <row r="295" spans="6:6" x14ac:dyDescent="0.3">
      <c r="F295" s="2"/>
    </row>
    <row r="296" spans="6:6" x14ac:dyDescent="0.3">
      <c r="F296" s="2"/>
    </row>
    <row r="297" spans="6:6" x14ac:dyDescent="0.3">
      <c r="F297" s="2"/>
    </row>
    <row r="299" spans="6:6" x14ac:dyDescent="0.3">
      <c r="F299" s="2"/>
    </row>
    <row r="301" spans="6:6" x14ac:dyDescent="0.3">
      <c r="F301" s="2"/>
    </row>
    <row r="302" spans="6:6" x14ac:dyDescent="0.3">
      <c r="F302" s="2"/>
    </row>
    <row r="304" spans="6:6" x14ac:dyDescent="0.3">
      <c r="F304" s="2"/>
    </row>
    <row r="305" spans="6:6" x14ac:dyDescent="0.3">
      <c r="F305" s="2"/>
    </row>
    <row r="306" spans="6:6" x14ac:dyDescent="0.3">
      <c r="F306" s="2"/>
    </row>
    <row r="307" spans="6:6" x14ac:dyDescent="0.3">
      <c r="F307" s="2"/>
    </row>
    <row r="308" spans="6:6" x14ac:dyDescent="0.3">
      <c r="F308" s="2"/>
    </row>
    <row r="309" spans="6:6" x14ac:dyDescent="0.3">
      <c r="F309" s="2"/>
    </row>
    <row r="310" spans="6:6" x14ac:dyDescent="0.3">
      <c r="F310" s="2"/>
    </row>
    <row r="311" spans="6:6" x14ac:dyDescent="0.3">
      <c r="F311" s="2"/>
    </row>
    <row r="312" spans="6:6" x14ac:dyDescent="0.3">
      <c r="F312" s="2"/>
    </row>
    <row r="313" spans="6:6" x14ac:dyDescent="0.3">
      <c r="F313" s="2"/>
    </row>
    <row r="314" spans="6:6" x14ac:dyDescent="0.3">
      <c r="F314" s="2"/>
    </row>
    <row r="315" spans="6:6" x14ac:dyDescent="0.3">
      <c r="F315" s="2"/>
    </row>
    <row r="316" spans="6:6" x14ac:dyDescent="0.3">
      <c r="F316" s="2"/>
    </row>
    <row r="317" spans="6:6" x14ac:dyDescent="0.3">
      <c r="F317" s="2"/>
    </row>
    <row r="318" spans="6:6" x14ac:dyDescent="0.3">
      <c r="F318" s="2"/>
    </row>
    <row r="320" spans="6:6" x14ac:dyDescent="0.3">
      <c r="F320" s="2"/>
    </row>
    <row r="321" spans="6:6" x14ac:dyDescent="0.3">
      <c r="F321" s="2"/>
    </row>
    <row r="322" spans="6:6" x14ac:dyDescent="0.3">
      <c r="F322" s="2"/>
    </row>
    <row r="323" spans="6:6" x14ac:dyDescent="0.3">
      <c r="F323" s="2"/>
    </row>
    <row r="324" spans="6:6" x14ac:dyDescent="0.3">
      <c r="F324" s="2"/>
    </row>
    <row r="325" spans="6:6" x14ac:dyDescent="0.3">
      <c r="F325" s="2"/>
    </row>
    <row r="328" spans="6:6" x14ac:dyDescent="0.3">
      <c r="F328" s="2"/>
    </row>
    <row r="329" spans="6:6" x14ac:dyDescent="0.3">
      <c r="F329" s="2"/>
    </row>
    <row r="330" spans="6:6" x14ac:dyDescent="0.3">
      <c r="F330" s="2"/>
    </row>
    <row r="332" spans="6:6" x14ac:dyDescent="0.3">
      <c r="F332" s="2"/>
    </row>
    <row r="333" spans="6:6" x14ac:dyDescent="0.3">
      <c r="F333" s="2"/>
    </row>
    <row r="334" spans="6:6" x14ac:dyDescent="0.3">
      <c r="F334" s="2"/>
    </row>
    <row r="335" spans="6:6" x14ac:dyDescent="0.3">
      <c r="F335" s="2"/>
    </row>
    <row r="336" spans="6:6" x14ac:dyDescent="0.3">
      <c r="F336" s="2"/>
    </row>
    <row r="338" spans="6:6" x14ac:dyDescent="0.3">
      <c r="F338" s="2"/>
    </row>
    <row r="339" spans="6:6" x14ac:dyDescent="0.3">
      <c r="F339" s="2"/>
    </row>
    <row r="340" spans="6:6" x14ac:dyDescent="0.3">
      <c r="F340" s="2"/>
    </row>
    <row r="341" spans="6:6" x14ac:dyDescent="0.3">
      <c r="F341" s="2"/>
    </row>
    <row r="342" spans="6:6" x14ac:dyDescent="0.3">
      <c r="F342" s="2"/>
    </row>
    <row r="344" spans="6:6" x14ac:dyDescent="0.3">
      <c r="F344" s="2"/>
    </row>
    <row r="345" spans="6:6" x14ac:dyDescent="0.3">
      <c r="F345" s="2"/>
    </row>
    <row r="346" spans="6:6" x14ac:dyDescent="0.3">
      <c r="F346" s="2"/>
    </row>
    <row r="347" spans="6:6" x14ac:dyDescent="0.3">
      <c r="F347" s="2"/>
    </row>
    <row r="348" spans="6:6" x14ac:dyDescent="0.3">
      <c r="F348" s="2"/>
    </row>
    <row r="350" spans="6:6" x14ac:dyDescent="0.3">
      <c r="F350" s="2"/>
    </row>
    <row r="352" spans="6:6" x14ac:dyDescent="0.3">
      <c r="F352" s="2"/>
    </row>
    <row r="354" spans="6:6" x14ac:dyDescent="0.3">
      <c r="F354" s="2"/>
    </row>
    <row r="355" spans="6:6" x14ac:dyDescent="0.3">
      <c r="F355" s="2"/>
    </row>
    <row r="357" spans="6:6" x14ac:dyDescent="0.3">
      <c r="F357" s="2"/>
    </row>
    <row r="358" spans="6:6" x14ac:dyDescent="0.3">
      <c r="F358" s="2"/>
    </row>
    <row r="359" spans="6:6" x14ac:dyDescent="0.3">
      <c r="F359" s="2"/>
    </row>
    <row r="360" spans="6:6" x14ac:dyDescent="0.3">
      <c r="F360" s="2"/>
    </row>
    <row r="361" spans="6:6" x14ac:dyDescent="0.3">
      <c r="F361" s="2"/>
    </row>
    <row r="362" spans="6:6" x14ac:dyDescent="0.3">
      <c r="F362" s="2"/>
    </row>
    <row r="363" spans="6:6" x14ac:dyDescent="0.3">
      <c r="F363" s="2"/>
    </row>
    <row r="364" spans="6:6" x14ac:dyDescent="0.3">
      <c r="F364" s="2"/>
    </row>
    <row r="365" spans="6:6" x14ac:dyDescent="0.3">
      <c r="F365" s="2"/>
    </row>
    <row r="366" spans="6:6" x14ac:dyDescent="0.3">
      <c r="F366" s="2"/>
    </row>
    <row r="367" spans="6:6" x14ac:dyDescent="0.3">
      <c r="F367" s="2"/>
    </row>
    <row r="368" spans="6:6" x14ac:dyDescent="0.3">
      <c r="F368" s="2"/>
    </row>
    <row r="369" spans="6:6" x14ac:dyDescent="0.3">
      <c r="F369" s="2"/>
    </row>
    <row r="370" spans="6:6" x14ac:dyDescent="0.3">
      <c r="F370" s="2"/>
    </row>
    <row r="372" spans="6:6" x14ac:dyDescent="0.3">
      <c r="F372" s="2"/>
    </row>
    <row r="373" spans="6:6" x14ac:dyDescent="0.3">
      <c r="F373" s="2"/>
    </row>
    <row r="375" spans="6:6" x14ac:dyDescent="0.3">
      <c r="F375" s="2"/>
    </row>
    <row r="376" spans="6:6" x14ac:dyDescent="0.3">
      <c r="F376" s="2"/>
    </row>
    <row r="377" spans="6:6" x14ac:dyDescent="0.3">
      <c r="F377" s="2"/>
    </row>
    <row r="380" spans="6:6" x14ac:dyDescent="0.3">
      <c r="F380" s="2"/>
    </row>
    <row r="383" spans="6:6" x14ac:dyDescent="0.3">
      <c r="F383" s="2"/>
    </row>
    <row r="384" spans="6:6" x14ac:dyDescent="0.3">
      <c r="F384" s="2"/>
    </row>
    <row r="385" spans="6:6" x14ac:dyDescent="0.3">
      <c r="F385" s="2"/>
    </row>
    <row r="386" spans="6:6" x14ac:dyDescent="0.3">
      <c r="F386" s="2"/>
    </row>
    <row r="387" spans="6:6" x14ac:dyDescent="0.3">
      <c r="F387" s="2"/>
    </row>
    <row r="388" spans="6:6" x14ac:dyDescent="0.3">
      <c r="F388" s="2"/>
    </row>
    <row r="389" spans="6:6" x14ac:dyDescent="0.3">
      <c r="F389" s="2"/>
    </row>
    <row r="390" spans="6:6" x14ac:dyDescent="0.3">
      <c r="F390" s="2"/>
    </row>
    <row r="391" spans="6:6" x14ac:dyDescent="0.3">
      <c r="F391" s="2"/>
    </row>
    <row r="392" spans="6:6" x14ac:dyDescent="0.3">
      <c r="F392" s="2"/>
    </row>
    <row r="393" spans="6:6" x14ac:dyDescent="0.3">
      <c r="F393" s="2"/>
    </row>
    <row r="394" spans="6:6" x14ac:dyDescent="0.3">
      <c r="F394" s="2"/>
    </row>
    <row r="395" spans="6:6" x14ac:dyDescent="0.3">
      <c r="F395" s="2"/>
    </row>
    <row r="396" spans="6:6" x14ac:dyDescent="0.3">
      <c r="F396" s="2"/>
    </row>
    <row r="397" spans="6:6" x14ac:dyDescent="0.3">
      <c r="F397" s="2"/>
    </row>
    <row r="399" spans="6:6" x14ac:dyDescent="0.3">
      <c r="F399" s="2"/>
    </row>
    <row r="400" spans="6:6" x14ac:dyDescent="0.3">
      <c r="F400" s="2"/>
    </row>
    <row r="401" spans="6:6" x14ac:dyDescent="0.3">
      <c r="F401" s="2"/>
    </row>
    <row r="402" spans="6:6" x14ac:dyDescent="0.3">
      <c r="F402" s="2"/>
    </row>
    <row r="403" spans="6:6" x14ac:dyDescent="0.3">
      <c r="F403" s="2"/>
    </row>
    <row r="404" spans="6:6" x14ac:dyDescent="0.3">
      <c r="F404" s="2"/>
    </row>
    <row r="406" spans="6:6" x14ac:dyDescent="0.3">
      <c r="F406" s="2"/>
    </row>
    <row r="407" spans="6:6" x14ac:dyDescent="0.3">
      <c r="F407" s="2"/>
    </row>
    <row r="408" spans="6:6" x14ac:dyDescent="0.3">
      <c r="F408" s="2"/>
    </row>
    <row r="409" spans="6:6" x14ac:dyDescent="0.3">
      <c r="F409" s="2"/>
    </row>
    <row r="410" spans="6:6" x14ac:dyDescent="0.3">
      <c r="F410" s="2"/>
    </row>
    <row r="411" spans="6:6" x14ac:dyDescent="0.3">
      <c r="F411" s="2"/>
    </row>
    <row r="412" spans="6:6" x14ac:dyDescent="0.3">
      <c r="F412" s="2"/>
    </row>
    <row r="413" spans="6:6" x14ac:dyDescent="0.3">
      <c r="F413" s="2"/>
    </row>
    <row r="414" spans="6:6" x14ac:dyDescent="0.3">
      <c r="F414" s="2"/>
    </row>
    <row r="415" spans="6:6" x14ac:dyDescent="0.3">
      <c r="F415" s="2"/>
    </row>
    <row r="417" spans="6:6" x14ac:dyDescent="0.3">
      <c r="F417" s="2"/>
    </row>
    <row r="418" spans="6:6" x14ac:dyDescent="0.3">
      <c r="F418" s="2"/>
    </row>
    <row r="419" spans="6:6" x14ac:dyDescent="0.3">
      <c r="F419" s="2"/>
    </row>
    <row r="420" spans="6:6" x14ac:dyDescent="0.3">
      <c r="F420" s="2"/>
    </row>
    <row r="421" spans="6:6" x14ac:dyDescent="0.3">
      <c r="F421" s="2"/>
    </row>
    <row r="422" spans="6:6" x14ac:dyDescent="0.3">
      <c r="F422" s="2"/>
    </row>
    <row r="423" spans="6:6" x14ac:dyDescent="0.3">
      <c r="F423" s="2"/>
    </row>
    <row r="424" spans="6:6" x14ac:dyDescent="0.3">
      <c r="F424" s="2"/>
    </row>
    <row r="425" spans="6:6" x14ac:dyDescent="0.3">
      <c r="F425" s="2"/>
    </row>
    <row r="426" spans="6:6" x14ac:dyDescent="0.3">
      <c r="F426" s="2"/>
    </row>
    <row r="427" spans="6:6" x14ac:dyDescent="0.3">
      <c r="F427" s="2"/>
    </row>
    <row r="428" spans="6:6" x14ac:dyDescent="0.3">
      <c r="F428" s="2"/>
    </row>
    <row r="429" spans="6:6" x14ac:dyDescent="0.3">
      <c r="F429" s="2"/>
    </row>
    <row r="430" spans="6:6" x14ac:dyDescent="0.3">
      <c r="F430" s="2"/>
    </row>
    <row r="431" spans="6:6" x14ac:dyDescent="0.3">
      <c r="F431" s="2"/>
    </row>
    <row r="432" spans="6:6" x14ac:dyDescent="0.3">
      <c r="F432" s="2"/>
    </row>
    <row r="434" spans="6:6" x14ac:dyDescent="0.3">
      <c r="F434" s="2"/>
    </row>
    <row r="435" spans="6:6" x14ac:dyDescent="0.3">
      <c r="F435" s="2"/>
    </row>
    <row r="436" spans="6:6" x14ac:dyDescent="0.3">
      <c r="F436" s="2"/>
    </row>
    <row r="437" spans="6:6" x14ac:dyDescent="0.3">
      <c r="F437" s="2"/>
    </row>
    <row r="438" spans="6:6" x14ac:dyDescent="0.3">
      <c r="F438" s="2"/>
    </row>
    <row r="440" spans="6:6" x14ac:dyDescent="0.3">
      <c r="F440" s="2"/>
    </row>
    <row r="441" spans="6:6" x14ac:dyDescent="0.3">
      <c r="F441" s="2"/>
    </row>
    <row r="442" spans="6:6" x14ac:dyDescent="0.3">
      <c r="F442" s="2"/>
    </row>
    <row r="443" spans="6:6" x14ac:dyDescent="0.3">
      <c r="F443" s="2"/>
    </row>
    <row r="445" spans="6:6" x14ac:dyDescent="0.3">
      <c r="F445" s="2"/>
    </row>
    <row r="446" spans="6:6" x14ac:dyDescent="0.3">
      <c r="F446" s="2"/>
    </row>
    <row r="448" spans="6:6" x14ac:dyDescent="0.3">
      <c r="F448" s="2"/>
    </row>
    <row r="450" spans="6:6" x14ac:dyDescent="0.3">
      <c r="F450" s="2"/>
    </row>
    <row r="451" spans="6:6" x14ac:dyDescent="0.3">
      <c r="F451" s="2"/>
    </row>
    <row r="452" spans="6:6" x14ac:dyDescent="0.3">
      <c r="F452" s="2"/>
    </row>
    <row r="453" spans="6:6" x14ac:dyDescent="0.3">
      <c r="F453" s="2"/>
    </row>
    <row r="454" spans="6:6" x14ac:dyDescent="0.3">
      <c r="F454" s="2"/>
    </row>
    <row r="456" spans="6:6" x14ac:dyDescent="0.3">
      <c r="F456" s="2"/>
    </row>
    <row r="458" spans="6:6" x14ac:dyDescent="0.3">
      <c r="F458" s="2"/>
    </row>
    <row r="459" spans="6:6" x14ac:dyDescent="0.3">
      <c r="F459" s="2"/>
    </row>
    <row r="462" spans="6:6" x14ac:dyDescent="0.3">
      <c r="F462" s="2"/>
    </row>
    <row r="464" spans="6:6" x14ac:dyDescent="0.3">
      <c r="F464" s="2"/>
    </row>
    <row r="465" spans="6:6" x14ac:dyDescent="0.3">
      <c r="F465" s="2"/>
    </row>
    <row r="469" spans="6:6" x14ac:dyDescent="0.3">
      <c r="F469" s="2"/>
    </row>
    <row r="470" spans="6:6" x14ac:dyDescent="0.3">
      <c r="F470" s="2"/>
    </row>
    <row r="471" spans="6:6" x14ac:dyDescent="0.3">
      <c r="F471" s="2"/>
    </row>
    <row r="472" spans="6:6" x14ac:dyDescent="0.3">
      <c r="F472" s="2"/>
    </row>
    <row r="473" spans="6:6" x14ac:dyDescent="0.3">
      <c r="F473" s="2"/>
    </row>
    <row r="474" spans="6:6" x14ac:dyDescent="0.3">
      <c r="F474" s="2"/>
    </row>
    <row r="475" spans="6:6" x14ac:dyDescent="0.3">
      <c r="F475" s="2"/>
    </row>
    <row r="478" spans="6:6" x14ac:dyDescent="0.3">
      <c r="F478" s="2"/>
    </row>
    <row r="480" spans="6:6" x14ac:dyDescent="0.3">
      <c r="F480" s="2"/>
    </row>
    <row r="482" spans="6:6" x14ac:dyDescent="0.3">
      <c r="F482" s="2"/>
    </row>
    <row r="483" spans="6:6" x14ac:dyDescent="0.3">
      <c r="F483" s="2"/>
    </row>
    <row r="485" spans="6:6" x14ac:dyDescent="0.3">
      <c r="F485" s="2"/>
    </row>
    <row r="488" spans="6:6" x14ac:dyDescent="0.3">
      <c r="F488" s="2"/>
    </row>
    <row r="490" spans="6:6" x14ac:dyDescent="0.3">
      <c r="F490" s="2"/>
    </row>
    <row r="491" spans="6:6" x14ac:dyDescent="0.3">
      <c r="F491" s="2"/>
    </row>
    <row r="492" spans="6:6" x14ac:dyDescent="0.3">
      <c r="F492" s="2"/>
    </row>
    <row r="493" spans="6:6" x14ac:dyDescent="0.3">
      <c r="F493" s="2"/>
    </row>
    <row r="494" spans="6:6" x14ac:dyDescent="0.3">
      <c r="F494" s="2"/>
    </row>
    <row r="495" spans="6:6" x14ac:dyDescent="0.3">
      <c r="F495" s="2"/>
    </row>
    <row r="497" spans="6:6" x14ac:dyDescent="0.3">
      <c r="F497" s="2"/>
    </row>
    <row r="500" spans="6:6" x14ac:dyDescent="0.3">
      <c r="F500" s="2"/>
    </row>
    <row r="501" spans="6:6" x14ac:dyDescent="0.3">
      <c r="F501" s="2"/>
    </row>
    <row r="502" spans="6:6" x14ac:dyDescent="0.3">
      <c r="F502" s="2"/>
    </row>
    <row r="503" spans="6:6" x14ac:dyDescent="0.3">
      <c r="F503" s="2"/>
    </row>
    <row r="504" spans="6:6" x14ac:dyDescent="0.3">
      <c r="F504" s="2"/>
    </row>
    <row r="505" spans="6:6" x14ac:dyDescent="0.3">
      <c r="F505" s="2"/>
    </row>
    <row r="506" spans="6:6" x14ac:dyDescent="0.3">
      <c r="F506" s="2"/>
    </row>
    <row r="507" spans="6:6" x14ac:dyDescent="0.3">
      <c r="F507" s="2"/>
    </row>
    <row r="508" spans="6:6" x14ac:dyDescent="0.3">
      <c r="F508" s="2"/>
    </row>
    <row r="511" spans="6:6" x14ac:dyDescent="0.3">
      <c r="F511" s="2"/>
    </row>
    <row r="513" spans="6:6" x14ac:dyDescent="0.3">
      <c r="F513" s="2"/>
    </row>
    <row r="514" spans="6:6" x14ac:dyDescent="0.3">
      <c r="F514" s="2"/>
    </row>
    <row r="515" spans="6:6" x14ac:dyDescent="0.3">
      <c r="F515" s="2"/>
    </row>
    <row r="516" spans="6:6" x14ac:dyDescent="0.3">
      <c r="F516" s="2"/>
    </row>
    <row r="517" spans="6:6" x14ac:dyDescent="0.3">
      <c r="F517" s="2"/>
    </row>
    <row r="518" spans="6:6" x14ac:dyDescent="0.3">
      <c r="F518" s="2"/>
    </row>
    <row r="519" spans="6:6" x14ac:dyDescent="0.3">
      <c r="F519" s="2"/>
    </row>
    <row r="520" spans="6:6" x14ac:dyDescent="0.3">
      <c r="F520" s="2"/>
    </row>
    <row r="521" spans="6:6" x14ac:dyDescent="0.3">
      <c r="F521" s="2"/>
    </row>
    <row r="523" spans="6:6" x14ac:dyDescent="0.3">
      <c r="F523" s="2"/>
    </row>
    <row r="526" spans="6:6" x14ac:dyDescent="0.3">
      <c r="F526" s="2"/>
    </row>
    <row r="528" spans="6:6" x14ac:dyDescent="0.3">
      <c r="F528" s="2"/>
    </row>
    <row r="529" spans="6:6" x14ac:dyDescent="0.3">
      <c r="F529" s="2"/>
    </row>
    <row r="530" spans="6:6" x14ac:dyDescent="0.3">
      <c r="F530" s="2"/>
    </row>
    <row r="531" spans="6:6" x14ac:dyDescent="0.3">
      <c r="F531" s="2"/>
    </row>
    <row r="532" spans="6:6" x14ac:dyDescent="0.3">
      <c r="F532" s="2"/>
    </row>
    <row r="533" spans="6:6" x14ac:dyDescent="0.3">
      <c r="F533" s="2"/>
    </row>
    <row r="534" spans="6:6" x14ac:dyDescent="0.3">
      <c r="F534" s="2"/>
    </row>
    <row r="535" spans="6:6" x14ac:dyDescent="0.3">
      <c r="F535" s="2"/>
    </row>
    <row r="536" spans="6:6" x14ac:dyDescent="0.3">
      <c r="F536" s="2"/>
    </row>
    <row r="537" spans="6:6" x14ac:dyDescent="0.3">
      <c r="F537" s="2"/>
    </row>
    <row r="538" spans="6:6" x14ac:dyDescent="0.3">
      <c r="F538" s="2"/>
    </row>
    <row r="539" spans="6:6" x14ac:dyDescent="0.3">
      <c r="F539" s="2"/>
    </row>
    <row r="541" spans="6:6" x14ac:dyDescent="0.3">
      <c r="F541" s="2"/>
    </row>
    <row r="542" spans="6:6" x14ac:dyDescent="0.3">
      <c r="F542" s="2"/>
    </row>
    <row r="543" spans="6:6" x14ac:dyDescent="0.3">
      <c r="F543" s="2"/>
    </row>
    <row r="544" spans="6:6" x14ac:dyDescent="0.3">
      <c r="F544" s="2"/>
    </row>
    <row r="545" spans="6:6" x14ac:dyDescent="0.3">
      <c r="F545" s="2"/>
    </row>
    <row r="546" spans="6:6" x14ac:dyDescent="0.3">
      <c r="F546" s="2"/>
    </row>
    <row r="548" spans="6:6" x14ac:dyDescent="0.3">
      <c r="F548" s="2"/>
    </row>
    <row r="549" spans="6:6" x14ac:dyDescent="0.3">
      <c r="F549" s="2"/>
    </row>
    <row r="550" spans="6:6" x14ac:dyDescent="0.3">
      <c r="F550" s="2"/>
    </row>
    <row r="553" spans="6:6" x14ac:dyDescent="0.3">
      <c r="F553" s="2"/>
    </row>
    <row r="554" spans="6:6" x14ac:dyDescent="0.3">
      <c r="F554" s="2"/>
    </row>
    <row r="555" spans="6:6" x14ac:dyDescent="0.3">
      <c r="F555" s="2"/>
    </row>
    <row r="557" spans="6:6" x14ac:dyDescent="0.3">
      <c r="F557" s="2"/>
    </row>
    <row r="558" spans="6:6" x14ac:dyDescent="0.3">
      <c r="F558" s="2"/>
    </row>
    <row r="559" spans="6:6" x14ac:dyDescent="0.3">
      <c r="F559" s="2"/>
    </row>
    <row r="560" spans="6:6" x14ac:dyDescent="0.3">
      <c r="F560" s="2"/>
    </row>
    <row r="561" spans="6:6" x14ac:dyDescent="0.3">
      <c r="F561" s="2"/>
    </row>
    <row r="562" spans="6:6" x14ac:dyDescent="0.3">
      <c r="F562" s="2"/>
    </row>
    <row r="563" spans="6:6" x14ac:dyDescent="0.3">
      <c r="F563" s="2"/>
    </row>
    <row r="564" spans="6:6" x14ac:dyDescent="0.3">
      <c r="F564" s="2"/>
    </row>
    <row r="565" spans="6:6" x14ac:dyDescent="0.3">
      <c r="F565" s="2"/>
    </row>
    <row r="566" spans="6:6" x14ac:dyDescent="0.3">
      <c r="F566" s="2"/>
    </row>
    <row r="567" spans="6:6" x14ac:dyDescent="0.3">
      <c r="F567" s="2"/>
    </row>
    <row r="568" spans="6:6" x14ac:dyDescent="0.3">
      <c r="F568" s="2"/>
    </row>
    <row r="569" spans="6:6" x14ac:dyDescent="0.3">
      <c r="F569" s="2"/>
    </row>
    <row r="570" spans="6:6" x14ac:dyDescent="0.3">
      <c r="F570" s="2"/>
    </row>
    <row r="571" spans="6:6" x14ac:dyDescent="0.3">
      <c r="F571" s="2"/>
    </row>
    <row r="572" spans="6:6" x14ac:dyDescent="0.3">
      <c r="F572" s="2"/>
    </row>
    <row r="574" spans="6:6" x14ac:dyDescent="0.3">
      <c r="F574" s="2"/>
    </row>
    <row r="575" spans="6:6" x14ac:dyDescent="0.3">
      <c r="F575" s="2"/>
    </row>
    <row r="577" spans="6:6" x14ac:dyDescent="0.3">
      <c r="F577" s="2"/>
    </row>
    <row r="578" spans="6:6" x14ac:dyDescent="0.3">
      <c r="F578" s="2"/>
    </row>
    <row r="580" spans="6:6" x14ac:dyDescent="0.3">
      <c r="F580" s="2"/>
    </row>
    <row r="581" spans="6:6" x14ac:dyDescent="0.3">
      <c r="F581" s="2"/>
    </row>
    <row r="583" spans="6:6" x14ac:dyDescent="0.3">
      <c r="F583" s="2"/>
    </row>
    <row r="584" spans="6:6" x14ac:dyDescent="0.3">
      <c r="F584" s="2"/>
    </row>
    <row r="585" spans="6:6" x14ac:dyDescent="0.3">
      <c r="F585" s="2"/>
    </row>
    <row r="587" spans="6:6" x14ac:dyDescent="0.3">
      <c r="F587" s="2"/>
    </row>
    <row r="588" spans="6:6" x14ac:dyDescent="0.3">
      <c r="F588" s="2"/>
    </row>
    <row r="589" spans="6:6" x14ac:dyDescent="0.3">
      <c r="F589" s="2"/>
    </row>
    <row r="590" spans="6:6" x14ac:dyDescent="0.3">
      <c r="F590" s="2"/>
    </row>
    <row r="592" spans="6:6" x14ac:dyDescent="0.3">
      <c r="F592" s="2"/>
    </row>
    <row r="593" spans="6:6" x14ac:dyDescent="0.3">
      <c r="F593" s="2"/>
    </row>
    <row r="595" spans="6:6" x14ac:dyDescent="0.3">
      <c r="F595" s="2"/>
    </row>
    <row r="597" spans="6:6" x14ac:dyDescent="0.3">
      <c r="F597" s="2"/>
    </row>
    <row r="599" spans="6:6" x14ac:dyDescent="0.3">
      <c r="F599" s="2"/>
    </row>
    <row r="602" spans="6:6" x14ac:dyDescent="0.3">
      <c r="F602" s="2"/>
    </row>
    <row r="603" spans="6:6" x14ac:dyDescent="0.3">
      <c r="F603" s="2"/>
    </row>
    <row r="606" spans="6:6" x14ac:dyDescent="0.3">
      <c r="F606" s="2"/>
    </row>
    <row r="609" spans="6:6" x14ac:dyDescent="0.3">
      <c r="F609" s="2"/>
    </row>
    <row r="610" spans="6:6" x14ac:dyDescent="0.3">
      <c r="F610" s="2"/>
    </row>
    <row r="614" spans="6:6" x14ac:dyDescent="0.3">
      <c r="F614" s="2"/>
    </row>
    <row r="616" spans="6:6" x14ac:dyDescent="0.3">
      <c r="F616" s="2"/>
    </row>
    <row r="618" spans="6:6" x14ac:dyDescent="0.3">
      <c r="F618" s="2"/>
    </row>
    <row r="619" spans="6:6" x14ac:dyDescent="0.3">
      <c r="F619" s="2"/>
    </row>
    <row r="620" spans="6:6" x14ac:dyDescent="0.3">
      <c r="F620" s="2"/>
    </row>
    <row r="623" spans="6:6" x14ac:dyDescent="0.3">
      <c r="F623" s="2"/>
    </row>
    <row r="624" spans="6:6" x14ac:dyDescent="0.3">
      <c r="F624" s="2"/>
    </row>
    <row r="625" spans="6:6" x14ac:dyDescent="0.3">
      <c r="F625" s="2"/>
    </row>
    <row r="633" spans="6:6" x14ac:dyDescent="0.3">
      <c r="F633" s="2"/>
    </row>
    <row r="634" spans="6:6" x14ac:dyDescent="0.3">
      <c r="F634" s="2"/>
    </row>
    <row r="635" spans="6:6" x14ac:dyDescent="0.3">
      <c r="F635" s="2"/>
    </row>
    <row r="636" spans="6:6" x14ac:dyDescent="0.3">
      <c r="F636" s="2"/>
    </row>
    <row r="639" spans="6:6" x14ac:dyDescent="0.3">
      <c r="F639" s="2"/>
    </row>
    <row r="641" spans="6:6" x14ac:dyDescent="0.3">
      <c r="F641" s="2"/>
    </row>
    <row r="643" spans="6:6" x14ac:dyDescent="0.3">
      <c r="F643" s="2"/>
    </row>
    <row r="644" spans="6:6" x14ac:dyDescent="0.3">
      <c r="F644" s="2"/>
    </row>
    <row r="646" spans="6:6" x14ac:dyDescent="0.3">
      <c r="F646" s="2"/>
    </row>
    <row r="647" spans="6:6" x14ac:dyDescent="0.3">
      <c r="F647" s="2"/>
    </row>
    <row r="648" spans="6:6" x14ac:dyDescent="0.3">
      <c r="F648" s="2"/>
    </row>
    <row r="652" spans="6:6" x14ac:dyDescent="0.3">
      <c r="F652" s="2"/>
    </row>
    <row r="653" spans="6:6" x14ac:dyDescent="0.3">
      <c r="F653" s="2"/>
    </row>
    <row r="655" spans="6:6" x14ac:dyDescent="0.3">
      <c r="F655" s="2"/>
    </row>
    <row r="656" spans="6:6" x14ac:dyDescent="0.3">
      <c r="F656" s="2"/>
    </row>
    <row r="657" spans="6:6" x14ac:dyDescent="0.3">
      <c r="F657" s="2"/>
    </row>
    <row r="658" spans="6:6" x14ac:dyDescent="0.3">
      <c r="F658" s="2"/>
    </row>
    <row r="659" spans="6:6" x14ac:dyDescent="0.3">
      <c r="F659" s="2"/>
    </row>
    <row r="660" spans="6:6" x14ac:dyDescent="0.3">
      <c r="F660" s="2"/>
    </row>
    <row r="661" spans="6:6" x14ac:dyDescent="0.3">
      <c r="F661" s="2"/>
    </row>
    <row r="663" spans="6:6" x14ac:dyDescent="0.3">
      <c r="F663" s="2"/>
    </row>
    <row r="664" spans="6:6" x14ac:dyDescent="0.3">
      <c r="F664" s="2"/>
    </row>
    <row r="665" spans="6:6" x14ac:dyDescent="0.3">
      <c r="F665" s="2"/>
    </row>
    <row r="666" spans="6:6" x14ac:dyDescent="0.3">
      <c r="F666" s="2"/>
    </row>
    <row r="667" spans="6:6" x14ac:dyDescent="0.3">
      <c r="F667" s="2"/>
    </row>
    <row r="668" spans="6:6" x14ac:dyDescent="0.3">
      <c r="F668" s="2"/>
    </row>
    <row r="669" spans="6:6" x14ac:dyDescent="0.3">
      <c r="F669" s="2"/>
    </row>
    <row r="670" spans="6:6" x14ac:dyDescent="0.3">
      <c r="F670" s="2"/>
    </row>
    <row r="673" spans="6:6" x14ac:dyDescent="0.3">
      <c r="F673" s="2"/>
    </row>
    <row r="675" spans="6:6" x14ac:dyDescent="0.3">
      <c r="F675" s="2"/>
    </row>
    <row r="676" spans="6:6" x14ac:dyDescent="0.3">
      <c r="F676" s="2"/>
    </row>
    <row r="677" spans="6:6" x14ac:dyDescent="0.3">
      <c r="F677" s="2"/>
    </row>
    <row r="679" spans="6:6" x14ac:dyDescent="0.3">
      <c r="F679" s="2"/>
    </row>
    <row r="683" spans="6:6" x14ac:dyDescent="0.3">
      <c r="F683" s="2"/>
    </row>
    <row r="684" spans="6:6" x14ac:dyDescent="0.3">
      <c r="F684" s="2"/>
    </row>
    <row r="685" spans="6:6" x14ac:dyDescent="0.3">
      <c r="F685" s="2"/>
    </row>
    <row r="686" spans="6:6" x14ac:dyDescent="0.3">
      <c r="F686" s="2"/>
    </row>
    <row r="691" spans="6:6" x14ac:dyDescent="0.3">
      <c r="F691" s="2"/>
    </row>
    <row r="693" spans="6:6" x14ac:dyDescent="0.3">
      <c r="F693" s="2"/>
    </row>
    <row r="694" spans="6:6" x14ac:dyDescent="0.3">
      <c r="F694" s="2"/>
    </row>
    <row r="695" spans="6:6" x14ac:dyDescent="0.3">
      <c r="F695" s="2"/>
    </row>
    <row r="699" spans="6:6" x14ac:dyDescent="0.3">
      <c r="F699" s="2"/>
    </row>
    <row r="700" spans="6:6" x14ac:dyDescent="0.3">
      <c r="F700" s="2"/>
    </row>
    <row r="702" spans="6:6" x14ac:dyDescent="0.3">
      <c r="F702" s="2"/>
    </row>
    <row r="703" spans="6:6" x14ac:dyDescent="0.3">
      <c r="F703" s="2"/>
    </row>
    <row r="704" spans="6:6" x14ac:dyDescent="0.3">
      <c r="F704" s="2"/>
    </row>
    <row r="706" spans="6:6" x14ac:dyDescent="0.3">
      <c r="F706" s="2"/>
    </row>
    <row r="709" spans="6:6" x14ac:dyDescent="0.3">
      <c r="F709" s="2"/>
    </row>
    <row r="710" spans="6:6" x14ac:dyDescent="0.3">
      <c r="F710" s="2"/>
    </row>
    <row r="712" spans="6:6" x14ac:dyDescent="0.3">
      <c r="F712" s="2"/>
    </row>
    <row r="715" spans="6:6" x14ac:dyDescent="0.3">
      <c r="F715" s="2"/>
    </row>
    <row r="716" spans="6:6" x14ac:dyDescent="0.3">
      <c r="F716" s="2"/>
    </row>
    <row r="719" spans="6:6" x14ac:dyDescent="0.3">
      <c r="F719" s="2"/>
    </row>
    <row r="720" spans="6:6" x14ac:dyDescent="0.3">
      <c r="F720" s="2"/>
    </row>
    <row r="721" spans="6:6" x14ac:dyDescent="0.3">
      <c r="F721" s="2"/>
    </row>
    <row r="722" spans="6:6" x14ac:dyDescent="0.3">
      <c r="F722" s="2"/>
    </row>
    <row r="723" spans="6:6" x14ac:dyDescent="0.3">
      <c r="F723" s="2"/>
    </row>
    <row r="724" spans="6:6" x14ac:dyDescent="0.3">
      <c r="F724" s="2"/>
    </row>
    <row r="725" spans="6:6" x14ac:dyDescent="0.3">
      <c r="F725" s="2"/>
    </row>
    <row r="726" spans="6:6" x14ac:dyDescent="0.3">
      <c r="F726" s="2"/>
    </row>
    <row r="728" spans="6:6" x14ac:dyDescent="0.3">
      <c r="F728" s="2"/>
    </row>
    <row r="729" spans="6:6" x14ac:dyDescent="0.3">
      <c r="F729" s="2"/>
    </row>
    <row r="730" spans="6:6" x14ac:dyDescent="0.3">
      <c r="F730" s="2"/>
    </row>
    <row r="731" spans="6:6" x14ac:dyDescent="0.3">
      <c r="F731" s="2"/>
    </row>
    <row r="732" spans="6:6" x14ac:dyDescent="0.3">
      <c r="F732" s="2"/>
    </row>
    <row r="734" spans="6:6" x14ac:dyDescent="0.3">
      <c r="F734" s="2"/>
    </row>
    <row r="736" spans="6:6" x14ac:dyDescent="0.3">
      <c r="F736" s="2"/>
    </row>
    <row r="738" spans="6:6" x14ac:dyDescent="0.3">
      <c r="F738" s="2"/>
    </row>
    <row r="739" spans="6:6" x14ac:dyDescent="0.3">
      <c r="F739" s="2"/>
    </row>
    <row r="740" spans="6:6" x14ac:dyDescent="0.3">
      <c r="F740" s="2"/>
    </row>
    <row r="741" spans="6:6" x14ac:dyDescent="0.3">
      <c r="F741" s="2"/>
    </row>
    <row r="742" spans="6:6" x14ac:dyDescent="0.3">
      <c r="F742" s="2"/>
    </row>
    <row r="746" spans="6:6" x14ac:dyDescent="0.3">
      <c r="F746" s="2"/>
    </row>
    <row r="747" spans="6:6" x14ac:dyDescent="0.3">
      <c r="F747" s="2"/>
    </row>
    <row r="748" spans="6:6" x14ac:dyDescent="0.3">
      <c r="F748" s="2"/>
    </row>
    <row r="749" spans="6:6" x14ac:dyDescent="0.3">
      <c r="F749" s="2"/>
    </row>
    <row r="750" spans="6:6" x14ac:dyDescent="0.3">
      <c r="F750" s="2"/>
    </row>
    <row r="751" spans="6:6" x14ac:dyDescent="0.3">
      <c r="F751" s="2"/>
    </row>
    <row r="752" spans="6:6" x14ac:dyDescent="0.3">
      <c r="F752" s="2"/>
    </row>
    <row r="753" spans="6:6" x14ac:dyDescent="0.3">
      <c r="F753" s="2"/>
    </row>
    <row r="755" spans="6:6" x14ac:dyDescent="0.3">
      <c r="F755" s="2"/>
    </row>
    <row r="756" spans="6:6" x14ac:dyDescent="0.3">
      <c r="F756" s="2"/>
    </row>
    <row r="757" spans="6:6" x14ac:dyDescent="0.3">
      <c r="F757" s="2"/>
    </row>
    <row r="758" spans="6:6" x14ac:dyDescent="0.3">
      <c r="F758" s="2"/>
    </row>
    <row r="759" spans="6:6" x14ac:dyDescent="0.3">
      <c r="F759" s="2"/>
    </row>
    <row r="760" spans="6:6" x14ac:dyDescent="0.3">
      <c r="F760" s="2"/>
    </row>
    <row r="761" spans="6:6" x14ac:dyDescent="0.3">
      <c r="F761" s="2"/>
    </row>
    <row r="762" spans="6:6" x14ac:dyDescent="0.3">
      <c r="F762" s="2"/>
    </row>
    <row r="763" spans="6:6" x14ac:dyDescent="0.3">
      <c r="F763" s="2"/>
    </row>
    <row r="765" spans="6:6" x14ac:dyDescent="0.3">
      <c r="F765" s="2"/>
    </row>
    <row r="767" spans="6:6" x14ac:dyDescent="0.3">
      <c r="F767" s="2"/>
    </row>
    <row r="768" spans="6:6" x14ac:dyDescent="0.3">
      <c r="F768" s="2"/>
    </row>
    <row r="769" spans="6:6" x14ac:dyDescent="0.3">
      <c r="F769" s="2"/>
    </row>
    <row r="771" spans="6:6" x14ac:dyDescent="0.3">
      <c r="F771" s="2"/>
    </row>
    <row r="772" spans="6:6" x14ac:dyDescent="0.3">
      <c r="F772" s="2"/>
    </row>
    <row r="773" spans="6:6" x14ac:dyDescent="0.3">
      <c r="F773" s="2"/>
    </row>
    <row r="774" spans="6:6" x14ac:dyDescent="0.3">
      <c r="F774" s="2"/>
    </row>
    <row r="775" spans="6:6" x14ac:dyDescent="0.3">
      <c r="F775" s="2"/>
    </row>
    <row r="776" spans="6:6" x14ac:dyDescent="0.3">
      <c r="F776" s="2"/>
    </row>
    <row r="778" spans="6:6" x14ac:dyDescent="0.3">
      <c r="F778" s="2"/>
    </row>
    <row r="779" spans="6:6" x14ac:dyDescent="0.3">
      <c r="F779" s="2"/>
    </row>
    <row r="780" spans="6:6" x14ac:dyDescent="0.3">
      <c r="F780" s="2"/>
    </row>
    <row r="786" spans="6:6" x14ac:dyDescent="0.3">
      <c r="F786" s="2"/>
    </row>
    <row r="787" spans="6:6" x14ac:dyDescent="0.3">
      <c r="F787" s="2"/>
    </row>
    <row r="790" spans="6:6" x14ac:dyDescent="0.3">
      <c r="F790" s="2"/>
    </row>
    <row r="791" spans="6:6" x14ac:dyDescent="0.3">
      <c r="F791" s="2"/>
    </row>
    <row r="792" spans="6:6" x14ac:dyDescent="0.3">
      <c r="F792" s="2"/>
    </row>
    <row r="793" spans="6:6" x14ac:dyDescent="0.3">
      <c r="F793" s="2"/>
    </row>
    <row r="798" spans="6:6" x14ac:dyDescent="0.3">
      <c r="F798" s="2"/>
    </row>
    <row r="799" spans="6:6" x14ac:dyDescent="0.3">
      <c r="F799" s="2"/>
    </row>
    <row r="800" spans="6:6" x14ac:dyDescent="0.3">
      <c r="F800" s="2"/>
    </row>
    <row r="802" spans="6:6" x14ac:dyDescent="0.3">
      <c r="F802" s="2"/>
    </row>
    <row r="805" spans="6:6" x14ac:dyDescent="0.3">
      <c r="F805" s="2"/>
    </row>
    <row r="807" spans="6:6" x14ac:dyDescent="0.3">
      <c r="F807" s="2"/>
    </row>
    <row r="808" spans="6:6" x14ac:dyDescent="0.3">
      <c r="F808" s="2"/>
    </row>
    <row r="809" spans="6:6" x14ac:dyDescent="0.3">
      <c r="F809" s="2"/>
    </row>
    <row r="812" spans="6:6" x14ac:dyDescent="0.3">
      <c r="F812" s="2"/>
    </row>
    <row r="813" spans="6:6" x14ac:dyDescent="0.3">
      <c r="F813" s="2"/>
    </row>
    <row r="814" spans="6:6" x14ac:dyDescent="0.3">
      <c r="F814" s="2"/>
    </row>
    <row r="815" spans="6:6" x14ac:dyDescent="0.3">
      <c r="F815" s="2"/>
    </row>
    <row r="816" spans="6:6" x14ac:dyDescent="0.3">
      <c r="F816" s="2"/>
    </row>
    <row r="818" spans="6:6" x14ac:dyDescent="0.3">
      <c r="F818" s="2"/>
    </row>
    <row r="819" spans="6:6" x14ac:dyDescent="0.3">
      <c r="F819" s="2"/>
    </row>
    <row r="822" spans="6:6" x14ac:dyDescent="0.3">
      <c r="F822" s="2"/>
    </row>
    <row r="823" spans="6:6" x14ac:dyDescent="0.3">
      <c r="F823" s="2"/>
    </row>
    <row r="825" spans="6:6" x14ac:dyDescent="0.3">
      <c r="F825" s="2"/>
    </row>
    <row r="827" spans="6:6" x14ac:dyDescent="0.3">
      <c r="F827" s="2"/>
    </row>
    <row r="828" spans="6:6" x14ac:dyDescent="0.3">
      <c r="F828" s="2"/>
    </row>
    <row r="829" spans="6:6" x14ac:dyDescent="0.3">
      <c r="F829" s="2"/>
    </row>
    <row r="834" spans="6:6" x14ac:dyDescent="0.3">
      <c r="F834" s="2"/>
    </row>
    <row r="837" spans="6:6" x14ac:dyDescent="0.3">
      <c r="F837" s="2"/>
    </row>
    <row r="838" spans="6:6" x14ac:dyDescent="0.3">
      <c r="F838" s="2"/>
    </row>
    <row r="839" spans="6:6" x14ac:dyDescent="0.3">
      <c r="F839" s="2"/>
    </row>
    <row r="840" spans="6:6" x14ac:dyDescent="0.3">
      <c r="F840" s="2"/>
    </row>
    <row r="841" spans="6:6" x14ac:dyDescent="0.3">
      <c r="F841" s="2"/>
    </row>
    <row r="842" spans="6:6" x14ac:dyDescent="0.3">
      <c r="F842" s="2"/>
    </row>
    <row r="844" spans="6:6" x14ac:dyDescent="0.3">
      <c r="F844" s="2"/>
    </row>
    <row r="847" spans="6:6" x14ac:dyDescent="0.3">
      <c r="F847" s="2"/>
    </row>
    <row r="848" spans="6:6" x14ac:dyDescent="0.3">
      <c r="F848" s="2"/>
    </row>
    <row r="849" spans="6:6" x14ac:dyDescent="0.3">
      <c r="F849" s="2"/>
    </row>
    <row r="850" spans="6:6" x14ac:dyDescent="0.3">
      <c r="F850" s="2"/>
    </row>
    <row r="851" spans="6:6" x14ac:dyDescent="0.3">
      <c r="F851" s="2"/>
    </row>
    <row r="852" spans="6:6" x14ac:dyDescent="0.3">
      <c r="F852" s="2"/>
    </row>
    <row r="854" spans="6:6" x14ac:dyDescent="0.3">
      <c r="F854" s="2"/>
    </row>
    <row r="856" spans="6:6" x14ac:dyDescent="0.3">
      <c r="F856" s="2"/>
    </row>
    <row r="857" spans="6:6" x14ac:dyDescent="0.3">
      <c r="F857" s="2"/>
    </row>
    <row r="861" spans="6:6" x14ac:dyDescent="0.3">
      <c r="F861" s="2"/>
    </row>
    <row r="863" spans="6:6" x14ac:dyDescent="0.3">
      <c r="F863" s="2"/>
    </row>
    <row r="864" spans="6:6" x14ac:dyDescent="0.3">
      <c r="F864" s="2"/>
    </row>
    <row r="865" spans="6:6" x14ac:dyDescent="0.3">
      <c r="F865" s="2"/>
    </row>
    <row r="866" spans="6:6" x14ac:dyDescent="0.3">
      <c r="F866" s="2"/>
    </row>
    <row r="867" spans="6:6" x14ac:dyDescent="0.3">
      <c r="F867" s="2"/>
    </row>
    <row r="869" spans="6:6" x14ac:dyDescent="0.3">
      <c r="F869" s="2"/>
    </row>
    <row r="870" spans="6:6" x14ac:dyDescent="0.3">
      <c r="F870" s="2"/>
    </row>
    <row r="871" spans="6:6" x14ac:dyDescent="0.3">
      <c r="F871" s="2"/>
    </row>
    <row r="872" spans="6:6" x14ac:dyDescent="0.3">
      <c r="F872" s="2"/>
    </row>
    <row r="876" spans="6:6" x14ac:dyDescent="0.3">
      <c r="F876" s="2"/>
    </row>
    <row r="877" spans="6:6" x14ac:dyDescent="0.3">
      <c r="F877" s="2"/>
    </row>
    <row r="878" spans="6:6" x14ac:dyDescent="0.3">
      <c r="F878" s="2"/>
    </row>
    <row r="879" spans="6:6" x14ac:dyDescent="0.3">
      <c r="F879" s="2"/>
    </row>
    <row r="882" spans="6:6" x14ac:dyDescent="0.3">
      <c r="F882" s="2"/>
    </row>
    <row r="883" spans="6:6" x14ac:dyDescent="0.3">
      <c r="F883" s="2"/>
    </row>
    <row r="885" spans="6:6" x14ac:dyDescent="0.3">
      <c r="F885" s="2"/>
    </row>
    <row r="886" spans="6:6" x14ac:dyDescent="0.3">
      <c r="F886" s="2"/>
    </row>
    <row r="887" spans="6:6" x14ac:dyDescent="0.3">
      <c r="F887" s="2"/>
    </row>
    <row r="888" spans="6:6" x14ac:dyDescent="0.3">
      <c r="F888" s="2"/>
    </row>
    <row r="889" spans="6:6" x14ac:dyDescent="0.3">
      <c r="F889" s="2"/>
    </row>
    <row r="890" spans="6:6" x14ac:dyDescent="0.3">
      <c r="F890" s="2"/>
    </row>
    <row r="892" spans="6:6" x14ac:dyDescent="0.3">
      <c r="F892" s="2"/>
    </row>
    <row r="893" spans="6:6" x14ac:dyDescent="0.3">
      <c r="F893" s="2"/>
    </row>
    <row r="894" spans="6:6" x14ac:dyDescent="0.3">
      <c r="F894" s="2"/>
    </row>
    <row r="895" spans="6:6" x14ac:dyDescent="0.3">
      <c r="F895" s="2"/>
    </row>
    <row r="897" spans="6:6" x14ac:dyDescent="0.3">
      <c r="F897" s="2"/>
    </row>
    <row r="898" spans="6:6" x14ac:dyDescent="0.3">
      <c r="F898" s="2"/>
    </row>
    <row r="899" spans="6:6" x14ac:dyDescent="0.3">
      <c r="F899" s="2"/>
    </row>
    <row r="901" spans="6:6" x14ac:dyDescent="0.3">
      <c r="F901" s="2"/>
    </row>
    <row r="902" spans="6:6" x14ac:dyDescent="0.3">
      <c r="F902" s="2"/>
    </row>
    <row r="903" spans="6:6" x14ac:dyDescent="0.3">
      <c r="F903" s="2"/>
    </row>
    <row r="905" spans="6:6" x14ac:dyDescent="0.3">
      <c r="F905" s="2"/>
    </row>
    <row r="908" spans="6:6" x14ac:dyDescent="0.3">
      <c r="F908" s="2"/>
    </row>
    <row r="909" spans="6:6" x14ac:dyDescent="0.3">
      <c r="F909" s="2"/>
    </row>
    <row r="912" spans="6:6" x14ac:dyDescent="0.3">
      <c r="F912" s="2"/>
    </row>
    <row r="913" spans="6:6" x14ac:dyDescent="0.3">
      <c r="F913" s="2"/>
    </row>
    <row r="916" spans="6:6" x14ac:dyDescent="0.3">
      <c r="F916" s="2"/>
    </row>
    <row r="917" spans="6:6" x14ac:dyDescent="0.3">
      <c r="F917" s="2"/>
    </row>
    <row r="918" spans="6:6" x14ac:dyDescent="0.3">
      <c r="F918" s="2"/>
    </row>
    <row r="920" spans="6:6" x14ac:dyDescent="0.3">
      <c r="F920" s="2"/>
    </row>
    <row r="922" spans="6:6" x14ac:dyDescent="0.3">
      <c r="F922" s="2"/>
    </row>
    <row r="924" spans="6:6" x14ac:dyDescent="0.3">
      <c r="F924" s="2"/>
    </row>
    <row r="926" spans="6:6" x14ac:dyDescent="0.3">
      <c r="F926" s="2"/>
    </row>
    <row r="927" spans="6:6" x14ac:dyDescent="0.3">
      <c r="F927" s="2"/>
    </row>
    <row r="928" spans="6:6" x14ac:dyDescent="0.3">
      <c r="F928" s="2"/>
    </row>
    <row r="929" spans="6:6" x14ac:dyDescent="0.3">
      <c r="F929" s="2"/>
    </row>
    <row r="930" spans="6:6" x14ac:dyDescent="0.3">
      <c r="F930" s="2"/>
    </row>
    <row r="931" spans="6:6" x14ac:dyDescent="0.3">
      <c r="F931" s="2"/>
    </row>
    <row r="932" spans="6:6" x14ac:dyDescent="0.3">
      <c r="F932" s="2"/>
    </row>
    <row r="933" spans="6:6" x14ac:dyDescent="0.3">
      <c r="F933" s="2"/>
    </row>
    <row r="934" spans="6:6" x14ac:dyDescent="0.3">
      <c r="F934" s="2"/>
    </row>
    <row r="935" spans="6:6" x14ac:dyDescent="0.3">
      <c r="F935" s="2"/>
    </row>
    <row r="936" spans="6:6" x14ac:dyDescent="0.3">
      <c r="F936" s="2"/>
    </row>
    <row r="937" spans="6:6" x14ac:dyDescent="0.3">
      <c r="F937" s="2"/>
    </row>
    <row r="938" spans="6:6" x14ac:dyDescent="0.3">
      <c r="F938" s="2"/>
    </row>
    <row r="940" spans="6:6" x14ac:dyDescent="0.3">
      <c r="F940" s="2"/>
    </row>
    <row r="941" spans="6:6" x14ac:dyDescent="0.3">
      <c r="F941" s="2"/>
    </row>
    <row r="942" spans="6:6" x14ac:dyDescent="0.3">
      <c r="F942" s="2"/>
    </row>
    <row r="944" spans="6:6" x14ac:dyDescent="0.3">
      <c r="F944" s="2"/>
    </row>
    <row r="947" spans="6:6" x14ac:dyDescent="0.3">
      <c r="F947" s="2"/>
    </row>
    <row r="948" spans="6:6" x14ac:dyDescent="0.3">
      <c r="F948" s="2"/>
    </row>
    <row r="949" spans="6:6" x14ac:dyDescent="0.3">
      <c r="F949" s="2"/>
    </row>
    <row r="951" spans="6:6" x14ac:dyDescent="0.3">
      <c r="F951" s="2"/>
    </row>
    <row r="952" spans="6:6" x14ac:dyDescent="0.3">
      <c r="F952" s="2"/>
    </row>
    <row r="954" spans="6:6" x14ac:dyDescent="0.3">
      <c r="F954" s="2"/>
    </row>
    <row r="955" spans="6:6" x14ac:dyDescent="0.3">
      <c r="F955" s="2"/>
    </row>
    <row r="956" spans="6:6" x14ac:dyDescent="0.3">
      <c r="F956" s="2"/>
    </row>
    <row r="958" spans="6:6" x14ac:dyDescent="0.3">
      <c r="F958" s="2"/>
    </row>
    <row r="959" spans="6:6" x14ac:dyDescent="0.3">
      <c r="F959" s="2"/>
    </row>
    <row r="960" spans="6:6" x14ac:dyDescent="0.3">
      <c r="F960" s="2"/>
    </row>
    <row r="961" spans="6:6" x14ac:dyDescent="0.3">
      <c r="F961" s="2"/>
    </row>
    <row r="963" spans="6:6" x14ac:dyDescent="0.3">
      <c r="F963" s="2"/>
    </row>
    <row r="965" spans="6:6" x14ac:dyDescent="0.3">
      <c r="F965" s="2"/>
    </row>
    <row r="967" spans="6:6" x14ac:dyDescent="0.3">
      <c r="F967" s="2"/>
    </row>
    <row r="969" spans="6:6" x14ac:dyDescent="0.3">
      <c r="F969" s="2"/>
    </row>
    <row r="970" spans="6:6" x14ac:dyDescent="0.3">
      <c r="F970" s="2"/>
    </row>
    <row r="972" spans="6:6" x14ac:dyDescent="0.3">
      <c r="F972" s="2"/>
    </row>
    <row r="973" spans="6:6" x14ac:dyDescent="0.3">
      <c r="F973" s="2"/>
    </row>
    <row r="977" spans="6:6" x14ac:dyDescent="0.3">
      <c r="F977" s="2"/>
    </row>
    <row r="978" spans="6:6" x14ac:dyDescent="0.3">
      <c r="F978" s="2"/>
    </row>
    <row r="979" spans="6:6" x14ac:dyDescent="0.3">
      <c r="F979" s="2"/>
    </row>
    <row r="982" spans="6:6" x14ac:dyDescent="0.3">
      <c r="F982" s="2"/>
    </row>
    <row r="985" spans="6:6" x14ac:dyDescent="0.3">
      <c r="F985" s="2"/>
    </row>
    <row r="987" spans="6:6" x14ac:dyDescent="0.3">
      <c r="F987" s="2"/>
    </row>
    <row r="988" spans="6:6" x14ac:dyDescent="0.3">
      <c r="F988" s="2"/>
    </row>
    <row r="989" spans="6:6" x14ac:dyDescent="0.3">
      <c r="F989" s="2"/>
    </row>
    <row r="990" spans="6:6" x14ac:dyDescent="0.3">
      <c r="F990" s="2"/>
    </row>
    <row r="991" spans="6:6" x14ac:dyDescent="0.3">
      <c r="F991" s="2"/>
    </row>
    <row r="993" spans="6:6" x14ac:dyDescent="0.3">
      <c r="F993" s="2"/>
    </row>
    <row r="994" spans="6:6" x14ac:dyDescent="0.3">
      <c r="F994" s="2"/>
    </row>
    <row r="996" spans="6:6" x14ac:dyDescent="0.3">
      <c r="F996" s="2"/>
    </row>
    <row r="997" spans="6:6" x14ac:dyDescent="0.3">
      <c r="F997" s="2"/>
    </row>
    <row r="999" spans="6:6" x14ac:dyDescent="0.3">
      <c r="F999" s="2"/>
    </row>
    <row r="1000" spans="6:6" x14ac:dyDescent="0.3">
      <c r="F1000" s="2"/>
    </row>
    <row r="1001" spans="6:6" x14ac:dyDescent="0.3">
      <c r="F1001" s="2"/>
    </row>
    <row r="1002" spans="6:6" x14ac:dyDescent="0.3">
      <c r="F1002" s="2"/>
    </row>
    <row r="1003" spans="6:6" x14ac:dyDescent="0.3">
      <c r="F1003" s="2"/>
    </row>
    <row r="1004" spans="6:6" x14ac:dyDescent="0.3">
      <c r="F1004" s="2"/>
    </row>
    <row r="1005" spans="6:6" x14ac:dyDescent="0.3">
      <c r="F1005" s="2"/>
    </row>
    <row r="1006" spans="6:6" x14ac:dyDescent="0.3">
      <c r="F1006" s="2"/>
    </row>
    <row r="1009" spans="6:6" x14ac:dyDescent="0.3">
      <c r="F1009" s="2"/>
    </row>
    <row r="1010" spans="6:6" x14ac:dyDescent="0.3">
      <c r="F1010" s="2"/>
    </row>
    <row r="1011" spans="6:6" x14ac:dyDescent="0.3">
      <c r="F1011" s="2"/>
    </row>
    <row r="1012" spans="6:6" x14ac:dyDescent="0.3">
      <c r="F1012" s="2"/>
    </row>
    <row r="1013" spans="6:6" x14ac:dyDescent="0.3">
      <c r="F1013" s="2"/>
    </row>
    <row r="1014" spans="6:6" x14ac:dyDescent="0.3">
      <c r="F1014" s="2"/>
    </row>
    <row r="1015" spans="6:6" x14ac:dyDescent="0.3">
      <c r="F1015" s="2"/>
    </row>
    <row r="1018" spans="6:6" x14ac:dyDescent="0.3">
      <c r="F1018" s="2"/>
    </row>
    <row r="1019" spans="6:6" x14ac:dyDescent="0.3">
      <c r="F1019" s="2"/>
    </row>
    <row r="1020" spans="6:6" x14ac:dyDescent="0.3">
      <c r="F1020" s="2"/>
    </row>
    <row r="1021" spans="6:6" x14ac:dyDescent="0.3">
      <c r="F1021" s="2"/>
    </row>
    <row r="1022" spans="6:6" x14ac:dyDescent="0.3">
      <c r="F1022" s="2"/>
    </row>
    <row r="1023" spans="6:6" x14ac:dyDescent="0.3">
      <c r="F1023" s="2"/>
    </row>
    <row r="1027" spans="6:6" x14ac:dyDescent="0.3">
      <c r="F1027" s="2"/>
    </row>
    <row r="1028" spans="6:6" x14ac:dyDescent="0.3">
      <c r="F1028" s="2"/>
    </row>
    <row r="1029" spans="6:6" x14ac:dyDescent="0.3">
      <c r="F1029" s="2"/>
    </row>
    <row r="1030" spans="6:6" x14ac:dyDescent="0.3">
      <c r="F1030" s="2"/>
    </row>
    <row r="1031" spans="6:6" x14ac:dyDescent="0.3">
      <c r="F1031" s="2"/>
    </row>
    <row r="1032" spans="6:6" x14ac:dyDescent="0.3">
      <c r="F1032" s="2"/>
    </row>
    <row r="1038" spans="6:6" x14ac:dyDescent="0.3">
      <c r="F1038" s="2"/>
    </row>
    <row r="1039" spans="6:6" x14ac:dyDescent="0.3">
      <c r="F1039" s="2"/>
    </row>
    <row r="1040" spans="6:6" x14ac:dyDescent="0.3">
      <c r="F1040" s="2"/>
    </row>
    <row r="1041" spans="6:6" x14ac:dyDescent="0.3">
      <c r="F1041" s="2"/>
    </row>
    <row r="1042" spans="6:6" x14ac:dyDescent="0.3">
      <c r="F1042" s="2"/>
    </row>
    <row r="1043" spans="6:6" x14ac:dyDescent="0.3">
      <c r="F1043" s="2"/>
    </row>
    <row r="1045" spans="6:6" x14ac:dyDescent="0.3">
      <c r="F1045" s="2"/>
    </row>
    <row r="1046" spans="6:6" x14ac:dyDescent="0.3">
      <c r="F1046" s="2"/>
    </row>
    <row r="1048" spans="6:6" x14ac:dyDescent="0.3">
      <c r="F1048" s="2"/>
    </row>
    <row r="1049" spans="6:6" x14ac:dyDescent="0.3">
      <c r="F1049" s="2"/>
    </row>
    <row r="1050" spans="6:6" x14ac:dyDescent="0.3">
      <c r="F1050" s="2"/>
    </row>
    <row r="1052" spans="6:6" x14ac:dyDescent="0.3">
      <c r="F1052" s="2"/>
    </row>
    <row r="1053" spans="6:6" x14ac:dyDescent="0.3">
      <c r="F1053" s="2"/>
    </row>
    <row r="1056" spans="6:6" x14ac:dyDescent="0.3">
      <c r="F1056" s="2"/>
    </row>
    <row r="1058" spans="6:6" x14ac:dyDescent="0.3">
      <c r="F1058" s="2"/>
    </row>
    <row r="1059" spans="6:6" x14ac:dyDescent="0.3">
      <c r="F1059" s="2"/>
    </row>
    <row r="1060" spans="6:6" x14ac:dyDescent="0.3">
      <c r="F1060" s="2"/>
    </row>
    <row r="1061" spans="6:6" x14ac:dyDescent="0.3">
      <c r="F1061" s="2"/>
    </row>
    <row r="1062" spans="6:6" x14ac:dyDescent="0.3">
      <c r="F1062" s="2"/>
    </row>
    <row r="1063" spans="6:6" x14ac:dyDescent="0.3">
      <c r="F1063" s="2"/>
    </row>
    <row r="1064" spans="6:6" x14ac:dyDescent="0.3">
      <c r="F1064" s="2"/>
    </row>
    <row r="1067" spans="6:6" x14ac:dyDescent="0.3">
      <c r="F1067" s="2"/>
    </row>
    <row r="1068" spans="6:6" x14ac:dyDescent="0.3">
      <c r="F1068" s="2"/>
    </row>
    <row r="1070" spans="6:6" x14ac:dyDescent="0.3">
      <c r="F1070" s="2"/>
    </row>
    <row r="1077" spans="6:6" x14ac:dyDescent="0.3">
      <c r="F1077" s="2"/>
    </row>
    <row r="1080" spans="6:6" x14ac:dyDescent="0.3">
      <c r="F1080" s="2"/>
    </row>
    <row r="1083" spans="6:6" x14ac:dyDescent="0.3">
      <c r="F1083" s="2"/>
    </row>
    <row r="1084" spans="6:6" x14ac:dyDescent="0.3">
      <c r="F1084" s="2"/>
    </row>
    <row r="1085" spans="6:6" x14ac:dyDescent="0.3">
      <c r="F1085" s="2"/>
    </row>
    <row r="1088" spans="6:6" x14ac:dyDescent="0.3">
      <c r="F1088" s="2"/>
    </row>
    <row r="1090" spans="6:6" x14ac:dyDescent="0.3">
      <c r="F1090" s="2"/>
    </row>
    <row r="1091" spans="6:6" x14ac:dyDescent="0.3">
      <c r="F1091" s="2"/>
    </row>
    <row r="1093" spans="6:6" x14ac:dyDescent="0.3">
      <c r="F1093" s="2"/>
    </row>
    <row r="1094" spans="6:6" x14ac:dyDescent="0.3">
      <c r="F1094" s="2"/>
    </row>
    <row r="1096" spans="6:6" x14ac:dyDescent="0.3">
      <c r="F1096" s="2"/>
    </row>
    <row r="1097" spans="6:6" x14ac:dyDescent="0.3">
      <c r="F1097" s="2"/>
    </row>
    <row r="1098" spans="6:6" x14ac:dyDescent="0.3">
      <c r="F1098" s="2"/>
    </row>
    <row r="1099" spans="6:6" x14ac:dyDescent="0.3">
      <c r="F1099" s="2"/>
    </row>
    <row r="1101" spans="6:6" x14ac:dyDescent="0.3">
      <c r="F1101" s="2"/>
    </row>
    <row r="1103" spans="6:6" x14ac:dyDescent="0.3">
      <c r="F1103" s="2"/>
    </row>
    <row r="1104" spans="6:6" x14ac:dyDescent="0.3">
      <c r="F1104" s="2"/>
    </row>
    <row r="1105" spans="6:6" x14ac:dyDescent="0.3">
      <c r="F1105" s="2"/>
    </row>
    <row r="1106" spans="6:6" x14ac:dyDescent="0.3">
      <c r="F1106" s="2"/>
    </row>
    <row r="1108" spans="6:6" x14ac:dyDescent="0.3">
      <c r="F1108" s="2"/>
    </row>
    <row r="1110" spans="6:6" x14ac:dyDescent="0.3">
      <c r="F1110" s="2"/>
    </row>
    <row r="1112" spans="6:6" x14ac:dyDescent="0.3">
      <c r="F1112" s="2"/>
    </row>
    <row r="1118" spans="6:6" x14ac:dyDescent="0.3">
      <c r="F1118" s="2"/>
    </row>
    <row r="1119" spans="6:6" x14ac:dyDescent="0.3">
      <c r="F1119" s="2"/>
    </row>
    <row r="1121" spans="6:6" x14ac:dyDescent="0.3">
      <c r="F1121" s="2"/>
    </row>
    <row r="1122" spans="6:6" x14ac:dyDescent="0.3">
      <c r="F1122" s="2"/>
    </row>
    <row r="1123" spans="6:6" x14ac:dyDescent="0.3">
      <c r="F1123" s="2"/>
    </row>
    <row r="1125" spans="6:6" x14ac:dyDescent="0.3">
      <c r="F1125" s="2"/>
    </row>
    <row r="1126" spans="6:6" x14ac:dyDescent="0.3">
      <c r="F1126" s="2"/>
    </row>
    <row r="1127" spans="6:6" x14ac:dyDescent="0.3">
      <c r="F1127" s="2"/>
    </row>
    <row r="1128" spans="6:6" x14ac:dyDescent="0.3">
      <c r="F1128" s="2"/>
    </row>
    <row r="1129" spans="6:6" x14ac:dyDescent="0.3">
      <c r="F1129" s="2"/>
    </row>
    <row r="1131" spans="6:6" x14ac:dyDescent="0.3">
      <c r="F1131" s="2"/>
    </row>
    <row r="1132" spans="6:6" x14ac:dyDescent="0.3">
      <c r="F1132" s="2"/>
    </row>
    <row r="1134" spans="6:6" x14ac:dyDescent="0.3">
      <c r="F1134" s="2"/>
    </row>
    <row r="1136" spans="6:6" x14ac:dyDescent="0.3">
      <c r="F1136" s="2"/>
    </row>
    <row r="1137" spans="6:6" x14ac:dyDescent="0.3">
      <c r="F1137" s="2"/>
    </row>
    <row r="1140" spans="6:6" x14ac:dyDescent="0.3">
      <c r="F1140" s="2"/>
    </row>
    <row r="1141" spans="6:6" x14ac:dyDescent="0.3">
      <c r="F1141" s="2"/>
    </row>
    <row r="1142" spans="6:6" x14ac:dyDescent="0.3">
      <c r="F1142" s="2"/>
    </row>
    <row r="1143" spans="6:6" x14ac:dyDescent="0.3">
      <c r="F1143" s="2"/>
    </row>
    <row r="1144" spans="6:6" x14ac:dyDescent="0.3">
      <c r="F1144" s="2"/>
    </row>
    <row r="1145" spans="6:6" x14ac:dyDescent="0.3">
      <c r="F1145" s="2"/>
    </row>
    <row r="1146" spans="6:6" x14ac:dyDescent="0.3">
      <c r="F1146" s="2"/>
    </row>
    <row r="1148" spans="6:6" x14ac:dyDescent="0.3">
      <c r="F1148" s="2"/>
    </row>
    <row r="1149" spans="6:6" x14ac:dyDescent="0.3">
      <c r="F1149" s="2"/>
    </row>
    <row r="1152" spans="6:6" x14ac:dyDescent="0.3">
      <c r="F1152" s="2"/>
    </row>
    <row r="1154" spans="6:6" x14ac:dyDescent="0.3">
      <c r="F1154" s="2"/>
    </row>
    <row r="1156" spans="6:6" x14ac:dyDescent="0.3">
      <c r="F1156" s="2"/>
    </row>
    <row r="1158" spans="6:6" x14ac:dyDescent="0.3">
      <c r="F1158" s="2"/>
    </row>
    <row r="1159" spans="6:6" x14ac:dyDescent="0.3">
      <c r="F1159" s="2"/>
    </row>
    <row r="1160" spans="6:6" x14ac:dyDescent="0.3">
      <c r="F1160" s="2"/>
    </row>
    <row r="1167" spans="6:6" x14ac:dyDescent="0.3">
      <c r="F1167" s="2"/>
    </row>
    <row r="1168" spans="6:6" x14ac:dyDescent="0.3">
      <c r="F1168" s="2"/>
    </row>
    <row r="1169" spans="6:6" x14ac:dyDescent="0.3">
      <c r="F1169" s="2"/>
    </row>
    <row r="1171" spans="6:6" x14ac:dyDescent="0.3">
      <c r="F1171" s="2"/>
    </row>
    <row r="1175" spans="6:6" x14ac:dyDescent="0.3">
      <c r="F1175" s="2"/>
    </row>
    <row r="1176" spans="6:6" x14ac:dyDescent="0.3">
      <c r="F1176" s="2"/>
    </row>
    <row r="1177" spans="6:6" x14ac:dyDescent="0.3">
      <c r="F1177" s="2"/>
    </row>
    <row r="1180" spans="6:6" x14ac:dyDescent="0.3">
      <c r="F1180" s="2"/>
    </row>
    <row r="1182" spans="6:6" x14ac:dyDescent="0.3">
      <c r="F1182" s="2"/>
    </row>
    <row r="1184" spans="6:6" x14ac:dyDescent="0.3">
      <c r="F1184" s="2"/>
    </row>
    <row r="1185" spans="6:6" x14ac:dyDescent="0.3">
      <c r="F1185" s="2"/>
    </row>
    <row r="1188" spans="6:6" x14ac:dyDescent="0.3">
      <c r="F1188" s="2"/>
    </row>
    <row r="1189" spans="6:6" x14ac:dyDescent="0.3">
      <c r="F1189" s="2"/>
    </row>
    <row r="1190" spans="6:6" x14ac:dyDescent="0.3">
      <c r="F1190" s="2"/>
    </row>
    <row r="1191" spans="6:6" x14ac:dyDescent="0.3">
      <c r="F1191" s="2"/>
    </row>
    <row r="1192" spans="6:6" x14ac:dyDescent="0.3">
      <c r="F1192" s="2"/>
    </row>
    <row r="1193" spans="6:6" x14ac:dyDescent="0.3">
      <c r="F1193" s="2"/>
    </row>
    <row r="1194" spans="6:6" x14ac:dyDescent="0.3">
      <c r="F1194" s="2"/>
    </row>
    <row r="1198" spans="6:6" x14ac:dyDescent="0.3">
      <c r="F1198" s="2"/>
    </row>
    <row r="1199" spans="6:6" x14ac:dyDescent="0.3">
      <c r="F1199" s="2"/>
    </row>
    <row r="1201" spans="6:6" x14ac:dyDescent="0.3">
      <c r="F1201" s="2"/>
    </row>
    <row r="1202" spans="6:6" x14ac:dyDescent="0.3">
      <c r="F1202" s="2"/>
    </row>
    <row r="1203" spans="6:6" x14ac:dyDescent="0.3">
      <c r="F1203" s="2"/>
    </row>
    <row r="1205" spans="6:6" x14ac:dyDescent="0.3">
      <c r="F1205" s="2"/>
    </row>
    <row r="1208" spans="6:6" x14ac:dyDescent="0.3">
      <c r="F1208" s="2"/>
    </row>
    <row r="1209" spans="6:6" x14ac:dyDescent="0.3">
      <c r="F1209" s="2"/>
    </row>
    <row r="1212" spans="6:6" x14ac:dyDescent="0.3">
      <c r="F1212" s="2"/>
    </row>
    <row r="1213" spans="6:6" x14ac:dyDescent="0.3">
      <c r="F1213" s="2"/>
    </row>
    <row r="1214" spans="6:6" x14ac:dyDescent="0.3">
      <c r="F1214" s="2"/>
    </row>
    <row r="1215" spans="6:6" x14ac:dyDescent="0.3">
      <c r="F1215" s="2"/>
    </row>
    <row r="1217" spans="6:6" x14ac:dyDescent="0.3">
      <c r="F1217" s="2"/>
    </row>
    <row r="1219" spans="6:6" x14ac:dyDescent="0.3">
      <c r="F1219" s="2"/>
    </row>
    <row r="1220" spans="6:6" x14ac:dyDescent="0.3">
      <c r="F1220" s="2"/>
    </row>
    <row r="1221" spans="6:6" x14ac:dyDescent="0.3">
      <c r="F1221" s="2"/>
    </row>
    <row r="1222" spans="6:6" x14ac:dyDescent="0.3">
      <c r="F1222" s="2"/>
    </row>
    <row r="1225" spans="6:6" x14ac:dyDescent="0.3">
      <c r="F1225" s="2"/>
    </row>
    <row r="1232" spans="6:6" x14ac:dyDescent="0.3">
      <c r="F1232" s="2"/>
    </row>
    <row r="1233" spans="6:6" x14ac:dyDescent="0.3">
      <c r="F1233" s="2"/>
    </row>
    <row r="1235" spans="6:6" x14ac:dyDescent="0.3">
      <c r="F1235" s="2"/>
    </row>
    <row r="1236" spans="6:6" x14ac:dyDescent="0.3">
      <c r="F1236" s="2"/>
    </row>
    <row r="1237" spans="6:6" x14ac:dyDescent="0.3">
      <c r="F1237" s="2"/>
    </row>
    <row r="1238" spans="6:6" x14ac:dyDescent="0.3">
      <c r="F1238" s="2"/>
    </row>
    <row r="1239" spans="6:6" x14ac:dyDescent="0.3">
      <c r="F1239" s="2"/>
    </row>
    <row r="1240" spans="6:6" x14ac:dyDescent="0.3">
      <c r="F1240" s="2"/>
    </row>
    <row r="1241" spans="6:6" x14ac:dyDescent="0.3">
      <c r="F1241" s="2"/>
    </row>
    <row r="1242" spans="6:6" x14ac:dyDescent="0.3">
      <c r="F1242" s="2"/>
    </row>
    <row r="1243" spans="6:6" x14ac:dyDescent="0.3">
      <c r="F1243" s="2"/>
    </row>
    <row r="1244" spans="6:6" x14ac:dyDescent="0.3">
      <c r="F1244" s="2"/>
    </row>
    <row r="1246" spans="6:6" x14ac:dyDescent="0.3">
      <c r="F1246" s="2"/>
    </row>
    <row r="1248" spans="6:6" x14ac:dyDescent="0.3">
      <c r="F1248" s="2"/>
    </row>
    <row r="1250" spans="6:6" x14ac:dyDescent="0.3">
      <c r="F1250" s="2"/>
    </row>
    <row r="1251" spans="6:6" x14ac:dyDescent="0.3">
      <c r="F1251" s="2"/>
    </row>
    <row r="1252" spans="6:6" x14ac:dyDescent="0.3">
      <c r="F1252" s="2"/>
    </row>
    <row r="1255" spans="6:6" x14ac:dyDescent="0.3">
      <c r="F1255" s="2"/>
    </row>
    <row r="1256" spans="6:6" x14ac:dyDescent="0.3">
      <c r="F1256" s="2"/>
    </row>
    <row r="1257" spans="6:6" x14ac:dyDescent="0.3">
      <c r="F1257" s="2"/>
    </row>
    <row r="1259" spans="6:6" x14ac:dyDescent="0.3">
      <c r="F1259" s="2"/>
    </row>
    <row r="1260" spans="6:6" x14ac:dyDescent="0.3">
      <c r="F1260" s="2"/>
    </row>
    <row r="1261" spans="6:6" x14ac:dyDescent="0.3">
      <c r="F1261" s="2"/>
    </row>
    <row r="1265" spans="6:6" x14ac:dyDescent="0.3">
      <c r="F1265" s="2"/>
    </row>
    <row r="1267" spans="6:6" x14ac:dyDescent="0.3">
      <c r="F1267" s="2"/>
    </row>
    <row r="1269" spans="6:6" x14ac:dyDescent="0.3">
      <c r="F1269" s="2"/>
    </row>
    <row r="1270" spans="6:6" x14ac:dyDescent="0.3">
      <c r="F1270" s="2"/>
    </row>
    <row r="1271" spans="6:6" x14ac:dyDescent="0.3">
      <c r="F1271" s="2"/>
    </row>
    <row r="1272" spans="6:6" x14ac:dyDescent="0.3">
      <c r="F1272" s="2"/>
    </row>
    <row r="1274" spans="6:6" x14ac:dyDescent="0.3">
      <c r="F1274" s="2"/>
    </row>
    <row r="1275" spans="6:6" x14ac:dyDescent="0.3">
      <c r="F1275" s="2"/>
    </row>
    <row r="1276" spans="6:6" x14ac:dyDescent="0.3">
      <c r="F1276" s="2"/>
    </row>
    <row r="1278" spans="6:6" x14ac:dyDescent="0.3">
      <c r="F1278" s="2"/>
    </row>
    <row r="1281" spans="6:6" x14ac:dyDescent="0.3">
      <c r="F1281" s="2"/>
    </row>
    <row r="1282" spans="6:6" x14ac:dyDescent="0.3">
      <c r="F1282" s="2"/>
    </row>
    <row r="1283" spans="6:6" x14ac:dyDescent="0.3">
      <c r="F1283" s="2"/>
    </row>
    <row r="1284" spans="6:6" x14ac:dyDescent="0.3">
      <c r="F1284" s="2"/>
    </row>
    <row r="1288" spans="6:6" x14ac:dyDescent="0.3">
      <c r="F1288" s="2"/>
    </row>
    <row r="1289" spans="6:6" x14ac:dyDescent="0.3">
      <c r="F1289" s="2"/>
    </row>
    <row r="1290" spans="6:6" x14ac:dyDescent="0.3">
      <c r="F1290" s="2"/>
    </row>
    <row r="1293" spans="6:6" x14ac:dyDescent="0.3">
      <c r="F1293" s="2"/>
    </row>
    <row r="1294" spans="6:6" x14ac:dyDescent="0.3">
      <c r="F1294" s="2"/>
    </row>
    <row r="1295" spans="6:6" x14ac:dyDescent="0.3">
      <c r="F1295" s="2"/>
    </row>
    <row r="1298" spans="6:6" x14ac:dyDescent="0.3">
      <c r="F1298" s="2"/>
    </row>
    <row r="1300" spans="6:6" x14ac:dyDescent="0.3">
      <c r="F1300" s="2"/>
    </row>
    <row r="1301" spans="6:6" x14ac:dyDescent="0.3">
      <c r="F1301" s="2"/>
    </row>
    <row r="1302" spans="6:6" x14ac:dyDescent="0.3">
      <c r="F1302" s="2"/>
    </row>
    <row r="1306" spans="6:6" x14ac:dyDescent="0.3">
      <c r="F1306" s="2"/>
    </row>
    <row r="1308" spans="6:6" x14ac:dyDescent="0.3">
      <c r="F1308" s="2"/>
    </row>
    <row r="1309" spans="6:6" x14ac:dyDescent="0.3">
      <c r="F1309" s="2"/>
    </row>
    <row r="1310" spans="6:6" x14ac:dyDescent="0.3">
      <c r="F1310" s="2"/>
    </row>
    <row r="1311" spans="6:6" x14ac:dyDescent="0.3">
      <c r="F1311" s="2"/>
    </row>
    <row r="1314" spans="6:6" x14ac:dyDescent="0.3">
      <c r="F1314" s="2"/>
    </row>
    <row r="1315" spans="6:6" x14ac:dyDescent="0.3">
      <c r="F1315" s="2"/>
    </row>
    <row r="1317" spans="6:6" x14ac:dyDescent="0.3">
      <c r="F1317" s="2"/>
    </row>
    <row r="1318" spans="6:6" x14ac:dyDescent="0.3">
      <c r="F1318" s="2"/>
    </row>
    <row r="1319" spans="6:6" x14ac:dyDescent="0.3">
      <c r="F1319" s="2"/>
    </row>
    <row r="1320" spans="6:6" x14ac:dyDescent="0.3">
      <c r="F1320" s="2"/>
    </row>
    <row r="1322" spans="6:6" x14ac:dyDescent="0.3">
      <c r="F1322" s="2"/>
    </row>
    <row r="1323" spans="6:6" x14ac:dyDescent="0.3">
      <c r="F1323" s="2"/>
    </row>
    <row r="1324" spans="6:6" x14ac:dyDescent="0.3">
      <c r="F1324" s="2"/>
    </row>
    <row r="1325" spans="6:6" x14ac:dyDescent="0.3">
      <c r="F1325" s="2"/>
    </row>
    <row r="1326" spans="6:6" x14ac:dyDescent="0.3">
      <c r="F1326" s="2"/>
    </row>
    <row r="1328" spans="6:6" x14ac:dyDescent="0.3">
      <c r="F1328" s="2"/>
    </row>
    <row r="1334" spans="6:6" x14ac:dyDescent="0.3">
      <c r="F1334" s="2"/>
    </row>
    <row r="1335" spans="6:6" x14ac:dyDescent="0.3">
      <c r="F1335" s="2"/>
    </row>
    <row r="1337" spans="6:6" x14ac:dyDescent="0.3">
      <c r="F1337" s="2"/>
    </row>
    <row r="1338" spans="6:6" x14ac:dyDescent="0.3">
      <c r="F1338" s="2"/>
    </row>
    <row r="1339" spans="6:6" x14ac:dyDescent="0.3">
      <c r="F1339" s="2"/>
    </row>
    <row r="1340" spans="6:6" x14ac:dyDescent="0.3">
      <c r="F1340" s="2"/>
    </row>
    <row r="1341" spans="6:6" x14ac:dyDescent="0.3">
      <c r="F1341" s="2"/>
    </row>
    <row r="1342" spans="6:6" x14ac:dyDescent="0.3">
      <c r="F1342" s="2"/>
    </row>
    <row r="1343" spans="6:6" x14ac:dyDescent="0.3">
      <c r="F1343" s="2"/>
    </row>
    <row r="1344" spans="6:6" x14ac:dyDescent="0.3">
      <c r="F1344" s="2"/>
    </row>
    <row r="1347" spans="6:6" x14ac:dyDescent="0.3">
      <c r="F1347" s="2"/>
    </row>
    <row r="1348" spans="6:6" x14ac:dyDescent="0.3">
      <c r="F1348" s="2"/>
    </row>
    <row r="1350" spans="6:6" x14ac:dyDescent="0.3">
      <c r="F1350" s="2"/>
    </row>
    <row r="1351" spans="6:6" x14ac:dyDescent="0.3">
      <c r="F1351" s="2"/>
    </row>
    <row r="1352" spans="6:6" x14ac:dyDescent="0.3">
      <c r="F1352" s="2"/>
    </row>
    <row r="1353" spans="6:6" x14ac:dyDescent="0.3">
      <c r="F1353" s="2"/>
    </row>
    <row r="1357" spans="6:6" x14ac:dyDescent="0.3">
      <c r="F1357" s="2"/>
    </row>
    <row r="1359" spans="6:6" x14ac:dyDescent="0.3">
      <c r="F1359" s="2"/>
    </row>
    <row r="1361" spans="6:6" x14ac:dyDescent="0.3">
      <c r="F1361" s="2"/>
    </row>
    <row r="1362" spans="6:6" x14ac:dyDescent="0.3">
      <c r="F1362" s="2"/>
    </row>
    <row r="1363" spans="6:6" x14ac:dyDescent="0.3">
      <c r="F1363" s="2"/>
    </row>
    <row r="1364" spans="6:6" x14ac:dyDescent="0.3">
      <c r="F1364" s="2"/>
    </row>
    <row r="1365" spans="6:6" x14ac:dyDescent="0.3">
      <c r="F1365" s="2"/>
    </row>
    <row r="1366" spans="6:6" x14ac:dyDescent="0.3">
      <c r="F1366" s="2"/>
    </row>
    <row r="1368" spans="6:6" x14ac:dyDescent="0.3">
      <c r="F1368" s="2"/>
    </row>
    <row r="1370" spans="6:6" x14ac:dyDescent="0.3">
      <c r="F1370" s="2"/>
    </row>
    <row r="1372" spans="6:6" x14ac:dyDescent="0.3">
      <c r="F1372" s="2"/>
    </row>
    <row r="1374" spans="6:6" x14ac:dyDescent="0.3">
      <c r="F1374" s="2"/>
    </row>
    <row r="1375" spans="6:6" x14ac:dyDescent="0.3">
      <c r="F1375" s="2"/>
    </row>
    <row r="1376" spans="6:6" x14ac:dyDescent="0.3">
      <c r="F1376" s="2"/>
    </row>
    <row r="1377" spans="6:6" x14ac:dyDescent="0.3">
      <c r="F1377" s="2"/>
    </row>
    <row r="1379" spans="6:6" x14ac:dyDescent="0.3">
      <c r="F1379" s="2"/>
    </row>
    <row r="1380" spans="6:6" x14ac:dyDescent="0.3">
      <c r="F1380" s="2"/>
    </row>
    <row r="1381" spans="6:6" x14ac:dyDescent="0.3">
      <c r="F1381" s="2"/>
    </row>
    <row r="1382" spans="6:6" x14ac:dyDescent="0.3">
      <c r="F1382" s="2"/>
    </row>
    <row r="1388" spans="6:6" x14ac:dyDescent="0.3">
      <c r="F1388" s="2"/>
    </row>
    <row r="1390" spans="6:6" x14ac:dyDescent="0.3">
      <c r="F1390" s="2"/>
    </row>
    <row r="1391" spans="6:6" x14ac:dyDescent="0.3">
      <c r="F1391" s="2"/>
    </row>
    <row r="1392" spans="6:6" x14ac:dyDescent="0.3">
      <c r="F1392" s="2"/>
    </row>
    <row r="1393" spans="6:6" x14ac:dyDescent="0.3">
      <c r="F1393" s="2"/>
    </row>
    <row r="1394" spans="6:6" x14ac:dyDescent="0.3">
      <c r="F1394" s="2"/>
    </row>
    <row r="1396" spans="6:6" x14ac:dyDescent="0.3">
      <c r="F1396" s="2"/>
    </row>
    <row r="1398" spans="6:6" x14ac:dyDescent="0.3">
      <c r="F1398" s="2"/>
    </row>
    <row r="1400" spans="6:6" x14ac:dyDescent="0.3">
      <c r="F1400" s="2"/>
    </row>
    <row r="1401" spans="6:6" x14ac:dyDescent="0.3">
      <c r="F1401" s="2"/>
    </row>
    <row r="1402" spans="6:6" x14ac:dyDescent="0.3">
      <c r="F1402" s="2"/>
    </row>
    <row r="1403" spans="6:6" x14ac:dyDescent="0.3">
      <c r="F1403" s="2"/>
    </row>
    <row r="1404" spans="6:6" x14ac:dyDescent="0.3">
      <c r="F1404" s="2"/>
    </row>
    <row r="1405" spans="6:6" x14ac:dyDescent="0.3">
      <c r="F1405" s="2"/>
    </row>
    <row r="1407" spans="6:6" x14ac:dyDescent="0.3">
      <c r="F1407" s="2"/>
    </row>
    <row r="1409" spans="6:6" x14ac:dyDescent="0.3">
      <c r="F1409" s="2"/>
    </row>
    <row r="1410" spans="6:6" x14ac:dyDescent="0.3">
      <c r="F1410" s="2"/>
    </row>
    <row r="1411" spans="6:6" x14ac:dyDescent="0.3">
      <c r="F1411" s="2"/>
    </row>
    <row r="1414" spans="6:6" x14ac:dyDescent="0.3">
      <c r="F1414" s="2"/>
    </row>
    <row r="1416" spans="6:6" x14ac:dyDescent="0.3">
      <c r="F1416" s="2"/>
    </row>
    <row r="1417" spans="6:6" x14ac:dyDescent="0.3">
      <c r="F1417" s="2"/>
    </row>
    <row r="1418" spans="6:6" x14ac:dyDescent="0.3">
      <c r="F1418" s="2"/>
    </row>
    <row r="1421" spans="6:6" x14ac:dyDescent="0.3">
      <c r="F1421" s="2"/>
    </row>
    <row r="1422" spans="6:6" x14ac:dyDescent="0.3">
      <c r="F1422" s="2"/>
    </row>
    <row r="1423" spans="6:6" x14ac:dyDescent="0.3">
      <c r="F1423" s="2"/>
    </row>
    <row r="1425" spans="6:6" x14ac:dyDescent="0.3">
      <c r="F1425" s="2"/>
    </row>
    <row r="1426" spans="6:6" x14ac:dyDescent="0.3">
      <c r="F1426" s="2"/>
    </row>
    <row r="1427" spans="6:6" x14ac:dyDescent="0.3">
      <c r="F1427" s="2"/>
    </row>
    <row r="1428" spans="6:6" x14ac:dyDescent="0.3">
      <c r="F1428" s="2"/>
    </row>
    <row r="1429" spans="6:6" x14ac:dyDescent="0.3">
      <c r="F1429" s="2"/>
    </row>
    <row r="1430" spans="6:6" x14ac:dyDescent="0.3">
      <c r="F1430" s="2"/>
    </row>
    <row r="1434" spans="6:6" x14ac:dyDescent="0.3">
      <c r="F1434" s="2"/>
    </row>
    <row r="1435" spans="6:6" x14ac:dyDescent="0.3">
      <c r="F1435" s="2"/>
    </row>
    <row r="1436" spans="6:6" x14ac:dyDescent="0.3">
      <c r="F1436" s="2"/>
    </row>
    <row r="1437" spans="6:6" x14ac:dyDescent="0.3">
      <c r="F1437" s="2"/>
    </row>
    <row r="1438" spans="6:6" x14ac:dyDescent="0.3">
      <c r="F1438" s="2"/>
    </row>
    <row r="1440" spans="6:6" x14ac:dyDescent="0.3">
      <c r="F1440" s="2"/>
    </row>
    <row r="1442" spans="6:6" x14ac:dyDescent="0.3">
      <c r="F1442" s="2"/>
    </row>
    <row r="1446" spans="6:6" x14ac:dyDescent="0.3">
      <c r="F1446" s="2"/>
    </row>
    <row r="1447" spans="6:6" x14ac:dyDescent="0.3">
      <c r="F1447" s="2"/>
    </row>
    <row r="1450" spans="6:6" x14ac:dyDescent="0.3">
      <c r="F1450" s="2"/>
    </row>
    <row r="1453" spans="6:6" x14ac:dyDescent="0.3">
      <c r="F1453" s="2"/>
    </row>
    <row r="1455" spans="6:6" x14ac:dyDescent="0.3">
      <c r="F1455" s="2"/>
    </row>
    <row r="1457" spans="6:6" x14ac:dyDescent="0.3">
      <c r="F1457" s="2"/>
    </row>
    <row r="1458" spans="6:6" x14ac:dyDescent="0.3">
      <c r="F1458" s="2"/>
    </row>
    <row r="1459" spans="6:6" x14ac:dyDescent="0.3">
      <c r="F1459" s="2"/>
    </row>
    <row r="1461" spans="6:6" x14ac:dyDescent="0.3">
      <c r="F1461" s="2"/>
    </row>
    <row r="1462" spans="6:6" x14ac:dyDescent="0.3">
      <c r="F1462" s="2"/>
    </row>
    <row r="1463" spans="6:6" x14ac:dyDescent="0.3">
      <c r="F1463" s="2"/>
    </row>
    <row r="1466" spans="6:6" x14ac:dyDescent="0.3">
      <c r="F1466" s="2"/>
    </row>
    <row r="1469" spans="6:6" x14ac:dyDescent="0.3">
      <c r="F1469" s="2"/>
    </row>
    <row r="1470" spans="6:6" x14ac:dyDescent="0.3">
      <c r="F1470" s="2"/>
    </row>
    <row r="1471" spans="6:6" x14ac:dyDescent="0.3">
      <c r="F1471" s="2"/>
    </row>
    <row r="1472" spans="6:6" x14ac:dyDescent="0.3">
      <c r="F1472" s="2"/>
    </row>
    <row r="1474" spans="6:6" x14ac:dyDescent="0.3">
      <c r="F1474" s="2"/>
    </row>
    <row r="1475" spans="6:6" x14ac:dyDescent="0.3">
      <c r="F1475" s="2"/>
    </row>
    <row r="1477" spans="6:6" x14ac:dyDescent="0.3">
      <c r="F1477" s="2"/>
    </row>
    <row r="1478" spans="6:6" x14ac:dyDescent="0.3">
      <c r="F1478" s="2"/>
    </row>
    <row r="1479" spans="6:6" x14ac:dyDescent="0.3">
      <c r="F1479" s="2"/>
    </row>
    <row r="1480" spans="6:6" x14ac:dyDescent="0.3">
      <c r="F1480" s="2"/>
    </row>
    <row r="1481" spans="6:6" x14ac:dyDescent="0.3">
      <c r="F1481" s="2"/>
    </row>
    <row r="1482" spans="6:6" x14ac:dyDescent="0.3">
      <c r="F1482" s="2"/>
    </row>
    <row r="1483" spans="6:6" x14ac:dyDescent="0.3">
      <c r="F1483" s="2"/>
    </row>
    <row r="1485" spans="6:6" x14ac:dyDescent="0.3">
      <c r="F1485" s="2"/>
    </row>
    <row r="1489" spans="6:6" x14ac:dyDescent="0.3">
      <c r="F1489" s="2"/>
    </row>
    <row r="1491" spans="6:6" x14ac:dyDescent="0.3">
      <c r="F1491" s="2"/>
    </row>
    <row r="1493" spans="6:6" x14ac:dyDescent="0.3">
      <c r="F1493" s="2"/>
    </row>
    <row r="1494" spans="6:6" x14ac:dyDescent="0.3">
      <c r="F1494" s="2"/>
    </row>
    <row r="1495" spans="6:6" x14ac:dyDescent="0.3">
      <c r="F1495" s="2"/>
    </row>
    <row r="1497" spans="6:6" x14ac:dyDescent="0.3">
      <c r="F1497" s="2"/>
    </row>
    <row r="1498" spans="6:6" x14ac:dyDescent="0.3">
      <c r="F1498" s="2"/>
    </row>
    <row r="1499" spans="6:6" x14ac:dyDescent="0.3">
      <c r="F1499" s="2"/>
    </row>
    <row r="1500" spans="6:6" x14ac:dyDescent="0.3">
      <c r="F1500" s="2"/>
    </row>
    <row r="1501" spans="6:6" x14ac:dyDescent="0.3">
      <c r="F1501" s="2"/>
    </row>
    <row r="1502" spans="6:6" x14ac:dyDescent="0.3">
      <c r="F1502" s="2"/>
    </row>
    <row r="1503" spans="6:6" x14ac:dyDescent="0.3">
      <c r="F1503" s="2"/>
    </row>
    <row r="1504" spans="6:6" x14ac:dyDescent="0.3">
      <c r="F1504" s="2"/>
    </row>
    <row r="1505" spans="6:6" x14ac:dyDescent="0.3">
      <c r="F1505" s="2"/>
    </row>
    <row r="1509" spans="6:6" x14ac:dyDescent="0.3">
      <c r="F1509" s="2"/>
    </row>
    <row r="1510" spans="6:6" x14ac:dyDescent="0.3">
      <c r="F1510" s="2"/>
    </row>
    <row r="1511" spans="6:6" x14ac:dyDescent="0.3">
      <c r="F1511" s="2"/>
    </row>
    <row r="1512" spans="6:6" x14ac:dyDescent="0.3">
      <c r="F1512" s="2"/>
    </row>
    <row r="1513" spans="6:6" x14ac:dyDescent="0.3">
      <c r="F1513" s="2"/>
    </row>
    <row r="1518" spans="6:6" x14ac:dyDescent="0.3">
      <c r="F1518" s="2"/>
    </row>
    <row r="1520" spans="6:6" x14ac:dyDescent="0.3">
      <c r="F1520" s="2"/>
    </row>
    <row r="1521" spans="6:6" x14ac:dyDescent="0.3">
      <c r="F1521" s="2"/>
    </row>
    <row r="1523" spans="6:6" x14ac:dyDescent="0.3">
      <c r="F1523" s="2"/>
    </row>
    <row r="1526" spans="6:6" x14ac:dyDescent="0.3">
      <c r="F1526" s="2"/>
    </row>
    <row r="1527" spans="6:6" x14ac:dyDescent="0.3">
      <c r="F1527" s="2"/>
    </row>
    <row r="1529" spans="6:6" x14ac:dyDescent="0.3">
      <c r="F1529" s="2"/>
    </row>
    <row r="1530" spans="6:6" x14ac:dyDescent="0.3">
      <c r="F1530" s="2"/>
    </row>
    <row r="1532" spans="6:6" x14ac:dyDescent="0.3">
      <c r="F1532" s="2"/>
    </row>
    <row r="1534" spans="6:6" x14ac:dyDescent="0.3">
      <c r="F1534" s="2"/>
    </row>
    <row r="1535" spans="6:6" x14ac:dyDescent="0.3">
      <c r="F1535" s="2"/>
    </row>
    <row r="1536" spans="6:6" x14ac:dyDescent="0.3">
      <c r="F1536" s="2"/>
    </row>
    <row r="1537" spans="6:6" x14ac:dyDescent="0.3">
      <c r="F1537" s="2"/>
    </row>
    <row r="1540" spans="6:6" x14ac:dyDescent="0.3">
      <c r="F1540" s="2"/>
    </row>
    <row r="1541" spans="6:6" x14ac:dyDescent="0.3">
      <c r="F1541" s="2"/>
    </row>
    <row r="1542" spans="6:6" x14ac:dyDescent="0.3">
      <c r="F1542" s="2"/>
    </row>
    <row r="1543" spans="6:6" x14ac:dyDescent="0.3">
      <c r="F1543" s="2"/>
    </row>
    <row r="1544" spans="6:6" x14ac:dyDescent="0.3">
      <c r="F1544" s="2"/>
    </row>
    <row r="1545" spans="6:6" x14ac:dyDescent="0.3">
      <c r="F1545" s="2"/>
    </row>
    <row r="1547" spans="6:6" x14ac:dyDescent="0.3">
      <c r="F1547" s="2"/>
    </row>
    <row r="1549" spans="6:6" x14ac:dyDescent="0.3">
      <c r="F1549" s="2"/>
    </row>
    <row r="1555" spans="6:6" x14ac:dyDescent="0.3">
      <c r="F1555" s="2"/>
    </row>
    <row r="1557" spans="6:6" x14ac:dyDescent="0.3">
      <c r="F1557" s="2"/>
    </row>
    <row r="1559" spans="6:6" x14ac:dyDescent="0.3">
      <c r="F1559" s="2"/>
    </row>
    <row r="1560" spans="6:6" x14ac:dyDescent="0.3">
      <c r="F1560" s="2"/>
    </row>
    <row r="1561" spans="6:6" x14ac:dyDescent="0.3">
      <c r="F1561" s="2"/>
    </row>
    <row r="1562" spans="6:6" x14ac:dyDescent="0.3">
      <c r="F1562" s="2"/>
    </row>
    <row r="1563" spans="6:6" x14ac:dyDescent="0.3">
      <c r="F1563" s="2"/>
    </row>
    <row r="1564" spans="6:6" x14ac:dyDescent="0.3">
      <c r="F1564" s="2"/>
    </row>
    <row r="1565" spans="6:6" x14ac:dyDescent="0.3">
      <c r="F1565" s="2"/>
    </row>
    <row r="1566" spans="6:6" x14ac:dyDescent="0.3">
      <c r="F1566" s="2"/>
    </row>
    <row r="1567" spans="6:6" x14ac:dyDescent="0.3">
      <c r="F1567" s="2"/>
    </row>
    <row r="1568" spans="6:6" x14ac:dyDescent="0.3">
      <c r="F1568" s="2"/>
    </row>
    <row r="1569" spans="6:6" x14ac:dyDescent="0.3">
      <c r="F1569" s="2"/>
    </row>
    <row r="1572" spans="6:6" x14ac:dyDescent="0.3">
      <c r="F1572" s="2"/>
    </row>
    <row r="1574" spans="6:6" x14ac:dyDescent="0.3">
      <c r="F1574" s="2"/>
    </row>
    <row r="1577" spans="6:6" x14ac:dyDescent="0.3">
      <c r="F1577" s="2"/>
    </row>
    <row r="1579" spans="6:6" x14ac:dyDescent="0.3">
      <c r="F1579" s="2"/>
    </row>
    <row r="1587" spans="6:6" x14ac:dyDescent="0.3">
      <c r="F1587" s="2"/>
    </row>
    <row r="1588" spans="6:6" x14ac:dyDescent="0.3">
      <c r="F1588" s="2"/>
    </row>
    <row r="1592" spans="6:6" x14ac:dyDescent="0.3">
      <c r="F1592" s="2"/>
    </row>
    <row r="1593" spans="6:6" x14ac:dyDescent="0.3">
      <c r="F1593" s="2"/>
    </row>
    <row r="1594" spans="6:6" x14ac:dyDescent="0.3">
      <c r="F1594" s="2"/>
    </row>
    <row r="1595" spans="6:6" x14ac:dyDescent="0.3">
      <c r="F1595" s="2"/>
    </row>
    <row r="1597" spans="6:6" x14ac:dyDescent="0.3">
      <c r="F1597" s="2"/>
    </row>
    <row r="1598" spans="6:6" x14ac:dyDescent="0.3">
      <c r="F1598" s="2"/>
    </row>
    <row r="1601" spans="6:6" x14ac:dyDescent="0.3">
      <c r="F1601" s="2"/>
    </row>
    <row r="1603" spans="6:6" x14ac:dyDescent="0.3">
      <c r="F1603" s="2"/>
    </row>
    <row r="1604" spans="6:6" x14ac:dyDescent="0.3">
      <c r="F1604" s="2"/>
    </row>
    <row r="1605" spans="6:6" x14ac:dyDescent="0.3">
      <c r="F1605" s="2"/>
    </row>
    <row r="1611" spans="6:6" x14ac:dyDescent="0.3">
      <c r="F1611" s="2"/>
    </row>
    <row r="1615" spans="6:6" x14ac:dyDescent="0.3">
      <c r="F1615" s="2"/>
    </row>
    <row r="1616" spans="6:6" x14ac:dyDescent="0.3">
      <c r="F1616" s="2"/>
    </row>
    <row r="1618" spans="6:6" x14ac:dyDescent="0.3">
      <c r="F1618" s="2"/>
    </row>
    <row r="1619" spans="6:6" x14ac:dyDescent="0.3">
      <c r="F1619" s="2"/>
    </row>
    <row r="1620" spans="6:6" x14ac:dyDescent="0.3">
      <c r="F1620" s="2"/>
    </row>
    <row r="1621" spans="6:6" x14ac:dyDescent="0.3">
      <c r="F1621" s="2"/>
    </row>
    <row r="1622" spans="6:6" x14ac:dyDescent="0.3">
      <c r="F1622" s="2"/>
    </row>
    <row r="1625" spans="6:6" x14ac:dyDescent="0.3">
      <c r="F1625" s="2"/>
    </row>
    <row r="1627" spans="6:6" x14ac:dyDescent="0.3">
      <c r="F1627" s="2"/>
    </row>
    <row r="1628" spans="6:6" x14ac:dyDescent="0.3">
      <c r="F1628" s="2"/>
    </row>
    <row r="1629" spans="6:6" x14ac:dyDescent="0.3">
      <c r="F1629" s="2"/>
    </row>
    <row r="1630" spans="6:6" x14ac:dyDescent="0.3">
      <c r="F1630" s="2"/>
    </row>
    <row r="1631" spans="6:6" x14ac:dyDescent="0.3">
      <c r="F1631" s="2"/>
    </row>
    <row r="1632" spans="6:6" x14ac:dyDescent="0.3">
      <c r="F1632" s="2"/>
    </row>
    <row r="1634" spans="6:6" x14ac:dyDescent="0.3">
      <c r="F1634" s="2"/>
    </row>
    <row r="1635" spans="6:6" x14ac:dyDescent="0.3">
      <c r="F1635" s="2"/>
    </row>
    <row r="1636" spans="6:6" x14ac:dyDescent="0.3">
      <c r="F1636" s="2"/>
    </row>
    <row r="1637" spans="6:6" x14ac:dyDescent="0.3">
      <c r="F1637" s="2"/>
    </row>
    <row r="1638" spans="6:6" x14ac:dyDescent="0.3">
      <c r="F1638" s="2"/>
    </row>
    <row r="1641" spans="6:6" x14ac:dyDescent="0.3">
      <c r="F1641" s="2"/>
    </row>
    <row r="1642" spans="6:6" x14ac:dyDescent="0.3">
      <c r="F1642" s="2"/>
    </row>
    <row r="1644" spans="6:6" x14ac:dyDescent="0.3">
      <c r="F1644" s="2"/>
    </row>
    <row r="1645" spans="6:6" x14ac:dyDescent="0.3">
      <c r="F1645" s="2"/>
    </row>
    <row r="1646" spans="6:6" x14ac:dyDescent="0.3">
      <c r="F1646" s="2"/>
    </row>
    <row r="1648" spans="6:6" x14ac:dyDescent="0.3">
      <c r="F1648" s="2"/>
    </row>
    <row r="1650" spans="6:6" x14ac:dyDescent="0.3">
      <c r="F1650" s="2"/>
    </row>
    <row r="1651" spans="6:6" x14ac:dyDescent="0.3">
      <c r="F1651" s="2"/>
    </row>
    <row r="1653" spans="6:6" x14ac:dyDescent="0.3">
      <c r="F1653" s="2"/>
    </row>
    <row r="1655" spans="6:6" x14ac:dyDescent="0.3">
      <c r="F1655" s="2"/>
    </row>
    <row r="1657" spans="6:6" x14ac:dyDescent="0.3">
      <c r="F1657" s="2"/>
    </row>
    <row r="1659" spans="6:6" x14ac:dyDescent="0.3">
      <c r="F1659" s="2"/>
    </row>
    <row r="1660" spans="6:6" x14ac:dyDescent="0.3">
      <c r="F1660" s="2"/>
    </row>
    <row r="1661" spans="6:6" x14ac:dyDescent="0.3">
      <c r="F1661" s="2"/>
    </row>
    <row r="1662" spans="6:6" x14ac:dyDescent="0.3">
      <c r="F1662" s="2"/>
    </row>
    <row r="1663" spans="6:6" x14ac:dyDescent="0.3">
      <c r="F1663" s="2"/>
    </row>
    <row r="1664" spans="6:6" x14ac:dyDescent="0.3">
      <c r="F1664" s="2"/>
    </row>
    <row r="1665" spans="6:6" x14ac:dyDescent="0.3">
      <c r="F1665" s="2"/>
    </row>
    <row r="1666" spans="6:6" x14ac:dyDescent="0.3">
      <c r="F1666" s="2"/>
    </row>
    <row r="1667" spans="6:6" x14ac:dyDescent="0.3">
      <c r="F1667" s="2"/>
    </row>
    <row r="1669" spans="6:6" x14ac:dyDescent="0.3">
      <c r="F1669" s="2"/>
    </row>
    <row r="1670" spans="6:6" x14ac:dyDescent="0.3">
      <c r="F1670" s="2"/>
    </row>
    <row r="1672" spans="6:6" x14ac:dyDescent="0.3">
      <c r="F1672" s="2"/>
    </row>
    <row r="1673" spans="6:6" x14ac:dyDescent="0.3">
      <c r="F1673" s="2"/>
    </row>
    <row r="1674" spans="6:6" x14ac:dyDescent="0.3">
      <c r="F1674" s="2"/>
    </row>
    <row r="1675" spans="6:6" x14ac:dyDescent="0.3">
      <c r="F1675" s="2"/>
    </row>
    <row r="1676" spans="6:6" x14ac:dyDescent="0.3">
      <c r="F1676" s="2"/>
    </row>
    <row r="1677" spans="6:6" x14ac:dyDescent="0.3">
      <c r="F1677" s="2"/>
    </row>
    <row r="1678" spans="6:6" x14ac:dyDescent="0.3">
      <c r="F1678" s="2"/>
    </row>
    <row r="1679" spans="6:6" x14ac:dyDescent="0.3">
      <c r="F1679" s="2"/>
    </row>
    <row r="1680" spans="6:6" x14ac:dyDescent="0.3">
      <c r="F1680" s="2"/>
    </row>
    <row r="1681" spans="6:6" x14ac:dyDescent="0.3">
      <c r="F1681" s="2"/>
    </row>
    <row r="1683" spans="6:6" x14ac:dyDescent="0.3">
      <c r="F1683" s="2"/>
    </row>
    <row r="1684" spans="6:6" x14ac:dyDescent="0.3">
      <c r="F1684" s="2"/>
    </row>
    <row r="1685" spans="6:6" x14ac:dyDescent="0.3">
      <c r="F1685" s="2"/>
    </row>
    <row r="1686" spans="6:6" x14ac:dyDescent="0.3">
      <c r="F1686" s="2"/>
    </row>
    <row r="1691" spans="6:6" x14ac:dyDescent="0.3">
      <c r="F1691" s="2"/>
    </row>
    <row r="1692" spans="6:6" x14ac:dyDescent="0.3">
      <c r="F1692" s="2"/>
    </row>
    <row r="1693" spans="6:6" x14ac:dyDescent="0.3">
      <c r="F1693" s="2"/>
    </row>
    <row r="1698" spans="6:6" x14ac:dyDescent="0.3">
      <c r="F1698" s="2"/>
    </row>
    <row r="1699" spans="6:6" x14ac:dyDescent="0.3">
      <c r="F1699" s="2"/>
    </row>
    <row r="1701" spans="6:6" x14ac:dyDescent="0.3">
      <c r="F1701" s="2"/>
    </row>
    <row r="1702" spans="6:6" x14ac:dyDescent="0.3">
      <c r="F1702" s="2"/>
    </row>
    <row r="1704" spans="6:6" x14ac:dyDescent="0.3">
      <c r="F1704" s="2"/>
    </row>
    <row r="1706" spans="6:6" x14ac:dyDescent="0.3">
      <c r="F1706" s="2"/>
    </row>
    <row r="1707" spans="6:6" x14ac:dyDescent="0.3">
      <c r="F1707" s="2"/>
    </row>
    <row r="1708" spans="6:6" x14ac:dyDescent="0.3">
      <c r="F1708" s="2"/>
    </row>
    <row r="1710" spans="6:6" x14ac:dyDescent="0.3">
      <c r="F1710" s="2"/>
    </row>
    <row r="1712" spans="6:6" x14ac:dyDescent="0.3">
      <c r="F1712" s="2"/>
    </row>
    <row r="1714" spans="6:6" x14ac:dyDescent="0.3">
      <c r="F1714" s="2"/>
    </row>
    <row r="1715" spans="6:6" x14ac:dyDescent="0.3">
      <c r="F1715" s="2"/>
    </row>
    <row r="1717" spans="6:6" x14ac:dyDescent="0.3">
      <c r="F1717" s="2"/>
    </row>
    <row r="1719" spans="6:6" x14ac:dyDescent="0.3">
      <c r="F1719" s="2"/>
    </row>
    <row r="1721" spans="6:6" x14ac:dyDescent="0.3">
      <c r="F1721" s="2"/>
    </row>
    <row r="1723" spans="6:6" x14ac:dyDescent="0.3">
      <c r="F1723" s="2"/>
    </row>
    <row r="1724" spans="6:6" x14ac:dyDescent="0.3">
      <c r="F1724" s="2"/>
    </row>
    <row r="1727" spans="6:6" x14ac:dyDescent="0.3">
      <c r="F1727" s="2"/>
    </row>
    <row r="1728" spans="6:6" x14ac:dyDescent="0.3">
      <c r="F1728" s="2"/>
    </row>
    <row r="1733" spans="6:6" x14ac:dyDescent="0.3">
      <c r="F1733" s="2"/>
    </row>
    <row r="1738" spans="6:6" x14ac:dyDescent="0.3">
      <c r="F1738" s="2"/>
    </row>
    <row r="1739" spans="6:6" x14ac:dyDescent="0.3">
      <c r="F1739" s="2"/>
    </row>
    <row r="1740" spans="6:6" x14ac:dyDescent="0.3">
      <c r="F1740" s="2"/>
    </row>
    <row r="1741" spans="6:6" x14ac:dyDescent="0.3">
      <c r="F1741" s="2"/>
    </row>
    <row r="1745" spans="6:6" x14ac:dyDescent="0.3">
      <c r="F1745" s="2"/>
    </row>
    <row r="1746" spans="6:6" x14ac:dyDescent="0.3">
      <c r="F1746" s="2"/>
    </row>
    <row r="1748" spans="6:6" x14ac:dyDescent="0.3">
      <c r="F1748" s="2"/>
    </row>
    <row r="1749" spans="6:6" x14ac:dyDescent="0.3">
      <c r="F1749" s="2"/>
    </row>
    <row r="1750" spans="6:6" x14ac:dyDescent="0.3">
      <c r="F1750" s="2"/>
    </row>
    <row r="1754" spans="6:6" x14ac:dyDescent="0.3">
      <c r="F1754" s="2"/>
    </row>
    <row r="1755" spans="6:6" x14ac:dyDescent="0.3">
      <c r="F1755" s="2"/>
    </row>
    <row r="1756" spans="6:6" x14ac:dyDescent="0.3">
      <c r="F1756" s="2"/>
    </row>
    <row r="1757" spans="6:6" x14ac:dyDescent="0.3">
      <c r="F1757" s="2"/>
    </row>
    <row r="1759" spans="6:6" x14ac:dyDescent="0.3">
      <c r="F1759" s="2"/>
    </row>
    <row r="1761" spans="6:6" x14ac:dyDescent="0.3">
      <c r="F1761" s="2"/>
    </row>
    <row r="1763" spans="6:6" x14ac:dyDescent="0.3">
      <c r="F1763" s="2"/>
    </row>
    <row r="1766" spans="6:6" x14ac:dyDescent="0.3">
      <c r="F1766" s="2"/>
    </row>
    <row r="1767" spans="6:6" x14ac:dyDescent="0.3">
      <c r="F1767" s="2"/>
    </row>
    <row r="1772" spans="6:6" x14ac:dyDescent="0.3">
      <c r="F1772" s="2"/>
    </row>
    <row r="1774" spans="6:6" x14ac:dyDescent="0.3">
      <c r="F1774" s="2"/>
    </row>
    <row r="1775" spans="6:6" x14ac:dyDescent="0.3">
      <c r="F1775" s="2"/>
    </row>
    <row r="1777" spans="6:6" x14ac:dyDescent="0.3">
      <c r="F1777" s="2"/>
    </row>
    <row r="1781" spans="6:6" x14ac:dyDescent="0.3">
      <c r="F1781" s="2"/>
    </row>
    <row r="1788" spans="6:6" x14ac:dyDescent="0.3">
      <c r="F1788" s="2"/>
    </row>
    <row r="1791" spans="6:6" x14ac:dyDescent="0.3">
      <c r="F1791" s="2"/>
    </row>
    <row r="1792" spans="6:6" x14ac:dyDescent="0.3">
      <c r="F1792" s="2"/>
    </row>
    <row r="1794" spans="6:6" x14ac:dyDescent="0.3">
      <c r="F1794" s="2"/>
    </row>
    <row r="1795" spans="6:6" x14ac:dyDescent="0.3">
      <c r="F1795" s="2"/>
    </row>
    <row r="1796" spans="6:6" x14ac:dyDescent="0.3">
      <c r="F1796" s="2"/>
    </row>
    <row r="1797" spans="6:6" x14ac:dyDescent="0.3">
      <c r="F1797" s="2"/>
    </row>
    <row r="1798" spans="6:6" x14ac:dyDescent="0.3">
      <c r="F1798" s="2"/>
    </row>
    <row r="1801" spans="6:6" x14ac:dyDescent="0.3">
      <c r="F1801" s="2"/>
    </row>
    <row r="1803" spans="6:6" x14ac:dyDescent="0.3">
      <c r="F1803" s="2"/>
    </row>
    <row r="1804" spans="6:6" x14ac:dyDescent="0.3">
      <c r="F1804" s="2"/>
    </row>
    <row r="1805" spans="6:6" x14ac:dyDescent="0.3">
      <c r="F1805" s="2"/>
    </row>
    <row r="1806" spans="6:6" x14ac:dyDescent="0.3">
      <c r="F1806" s="2"/>
    </row>
    <row r="1811" spans="6:6" x14ac:dyDescent="0.3">
      <c r="F1811" s="2"/>
    </row>
    <row r="1813" spans="6:6" x14ac:dyDescent="0.3">
      <c r="F1813" s="2"/>
    </row>
    <row r="1815" spans="6:6" x14ac:dyDescent="0.3">
      <c r="F1815" s="2"/>
    </row>
    <row r="1816" spans="6:6" x14ac:dyDescent="0.3">
      <c r="F1816" s="2"/>
    </row>
    <row r="1818" spans="6:6" x14ac:dyDescent="0.3">
      <c r="F1818" s="2"/>
    </row>
    <row r="1820" spans="6:6" x14ac:dyDescent="0.3">
      <c r="F1820" s="2"/>
    </row>
    <row r="1822" spans="6:6" x14ac:dyDescent="0.3">
      <c r="F1822" s="2"/>
    </row>
    <row r="1824" spans="6:6" x14ac:dyDescent="0.3">
      <c r="F1824" s="2"/>
    </row>
    <row r="1825" spans="6:6" x14ac:dyDescent="0.3">
      <c r="F1825" s="2"/>
    </row>
    <row r="1826" spans="6:6" x14ac:dyDescent="0.3">
      <c r="F1826" s="2"/>
    </row>
    <row r="1827" spans="6:6" x14ac:dyDescent="0.3">
      <c r="F1827" s="2"/>
    </row>
    <row r="1828" spans="6:6" x14ac:dyDescent="0.3">
      <c r="F1828" s="2"/>
    </row>
    <row r="1830" spans="6:6" x14ac:dyDescent="0.3">
      <c r="F1830" s="2"/>
    </row>
    <row r="1834" spans="6:6" x14ac:dyDescent="0.3">
      <c r="F1834" s="2"/>
    </row>
    <row r="1835" spans="6:6" x14ac:dyDescent="0.3">
      <c r="F1835" s="2"/>
    </row>
    <row r="1836" spans="6:6" x14ac:dyDescent="0.3">
      <c r="F1836" s="2"/>
    </row>
    <row r="1838" spans="6:6" x14ac:dyDescent="0.3">
      <c r="F1838" s="2"/>
    </row>
    <row r="1839" spans="6:6" x14ac:dyDescent="0.3">
      <c r="F1839" s="2"/>
    </row>
    <row r="1840" spans="6:6" x14ac:dyDescent="0.3">
      <c r="F1840" s="2"/>
    </row>
    <row r="1842" spans="6:6" x14ac:dyDescent="0.3">
      <c r="F1842" s="2"/>
    </row>
    <row r="1844" spans="6:6" x14ac:dyDescent="0.3">
      <c r="F1844" s="2"/>
    </row>
    <row r="1846" spans="6:6" x14ac:dyDescent="0.3">
      <c r="F1846" s="2"/>
    </row>
    <row r="1847" spans="6:6" x14ac:dyDescent="0.3">
      <c r="F1847" s="2"/>
    </row>
    <row r="1849" spans="6:6" x14ac:dyDescent="0.3">
      <c r="F1849" s="2"/>
    </row>
    <row r="1850" spans="6:6" x14ac:dyDescent="0.3">
      <c r="F1850" s="2"/>
    </row>
    <row r="1852" spans="6:6" x14ac:dyDescent="0.3">
      <c r="F1852" s="2"/>
    </row>
    <row r="1853" spans="6:6" x14ac:dyDescent="0.3">
      <c r="F1853" s="2"/>
    </row>
    <row r="1854" spans="6:6" x14ac:dyDescent="0.3">
      <c r="F1854" s="2"/>
    </row>
    <row r="1855" spans="6:6" x14ac:dyDescent="0.3">
      <c r="F1855" s="2"/>
    </row>
    <row r="1858" spans="6:6" x14ac:dyDescent="0.3">
      <c r="F1858" s="2"/>
    </row>
    <row r="1859" spans="6:6" x14ac:dyDescent="0.3">
      <c r="F1859" s="2"/>
    </row>
    <row r="1860" spans="6:6" x14ac:dyDescent="0.3">
      <c r="F1860" s="2"/>
    </row>
    <row r="1861" spans="6:6" x14ac:dyDescent="0.3">
      <c r="F1861" s="2"/>
    </row>
    <row r="1862" spans="6:6" x14ac:dyDescent="0.3">
      <c r="F1862" s="2"/>
    </row>
    <row r="1863" spans="6:6" x14ac:dyDescent="0.3">
      <c r="F1863" s="2"/>
    </row>
    <row r="1864" spans="6:6" x14ac:dyDescent="0.3">
      <c r="F1864" s="2"/>
    </row>
    <row r="1867" spans="6:6" x14ac:dyDescent="0.3">
      <c r="F1867" s="2"/>
    </row>
    <row r="1868" spans="6:6" x14ac:dyDescent="0.3">
      <c r="F1868" s="2"/>
    </row>
    <row r="1869" spans="6:6" x14ac:dyDescent="0.3">
      <c r="F1869" s="2"/>
    </row>
    <row r="1870" spans="6:6" x14ac:dyDescent="0.3">
      <c r="F1870" s="2"/>
    </row>
    <row r="1873" spans="6:6" x14ac:dyDescent="0.3">
      <c r="F1873" s="2"/>
    </row>
    <row r="1875" spans="6:6" x14ac:dyDescent="0.3">
      <c r="F1875" s="2"/>
    </row>
    <row r="1876" spans="6:6" x14ac:dyDescent="0.3">
      <c r="F1876" s="2"/>
    </row>
    <row r="1878" spans="6:6" x14ac:dyDescent="0.3">
      <c r="F1878" s="2"/>
    </row>
    <row r="1880" spans="6:6" x14ac:dyDescent="0.3">
      <c r="F1880" s="2"/>
    </row>
    <row r="1881" spans="6:6" x14ac:dyDescent="0.3">
      <c r="F1881" s="2"/>
    </row>
    <row r="1882" spans="6:6" x14ac:dyDescent="0.3">
      <c r="F1882" s="2"/>
    </row>
    <row r="1884" spans="6:6" x14ac:dyDescent="0.3">
      <c r="F1884" s="2"/>
    </row>
    <row r="1885" spans="6:6" x14ac:dyDescent="0.3">
      <c r="F1885" s="2"/>
    </row>
    <row r="1886" spans="6:6" x14ac:dyDescent="0.3">
      <c r="F1886" s="2"/>
    </row>
    <row r="1887" spans="6:6" x14ac:dyDescent="0.3">
      <c r="F1887" s="2"/>
    </row>
    <row r="1889" spans="6:6" x14ac:dyDescent="0.3">
      <c r="F1889" s="2"/>
    </row>
    <row r="1893" spans="6:6" x14ac:dyDescent="0.3">
      <c r="F1893" s="2"/>
    </row>
    <row r="1895" spans="6:6" x14ac:dyDescent="0.3">
      <c r="F1895" s="2"/>
    </row>
    <row r="1896" spans="6:6" x14ac:dyDescent="0.3">
      <c r="F1896" s="2"/>
    </row>
    <row r="1897" spans="6:6" x14ac:dyDescent="0.3">
      <c r="F1897" s="2"/>
    </row>
    <row r="1898" spans="6:6" x14ac:dyDescent="0.3">
      <c r="F1898" s="2"/>
    </row>
    <row r="1899" spans="6:6" x14ac:dyDescent="0.3">
      <c r="F1899" s="2"/>
    </row>
    <row r="1900" spans="6:6" x14ac:dyDescent="0.3">
      <c r="F1900" s="2"/>
    </row>
    <row r="1901" spans="6:6" x14ac:dyDescent="0.3">
      <c r="F1901" s="2"/>
    </row>
    <row r="1902" spans="6:6" x14ac:dyDescent="0.3">
      <c r="F1902" s="2"/>
    </row>
    <row r="1903" spans="6:6" x14ac:dyDescent="0.3">
      <c r="F1903" s="2"/>
    </row>
    <row r="1905" spans="6:6" x14ac:dyDescent="0.3">
      <c r="F1905" s="2"/>
    </row>
    <row r="1909" spans="6:6" x14ac:dyDescent="0.3">
      <c r="F1909" s="2"/>
    </row>
    <row r="1910" spans="6:6" x14ac:dyDescent="0.3">
      <c r="F1910" s="2"/>
    </row>
    <row r="1911" spans="6:6" x14ac:dyDescent="0.3">
      <c r="F1911" s="2"/>
    </row>
    <row r="1912" spans="6:6" x14ac:dyDescent="0.3">
      <c r="F1912" s="2"/>
    </row>
    <row r="1915" spans="6:6" x14ac:dyDescent="0.3">
      <c r="F1915" s="2"/>
    </row>
    <row r="1916" spans="6:6" x14ac:dyDescent="0.3">
      <c r="F1916" s="2"/>
    </row>
    <row r="1920" spans="6:6" x14ac:dyDescent="0.3">
      <c r="F1920" s="2"/>
    </row>
    <row r="1925" spans="6:6" x14ac:dyDescent="0.3">
      <c r="F1925" s="2"/>
    </row>
    <row r="1927" spans="6:6" x14ac:dyDescent="0.3">
      <c r="F1927" s="2"/>
    </row>
    <row r="1928" spans="6:6" x14ac:dyDescent="0.3">
      <c r="F1928" s="2"/>
    </row>
    <row r="1933" spans="6:6" x14ac:dyDescent="0.3">
      <c r="F1933" s="2"/>
    </row>
    <row r="1934" spans="6:6" x14ac:dyDescent="0.3">
      <c r="F1934" s="2"/>
    </row>
    <row r="1935" spans="6:6" x14ac:dyDescent="0.3">
      <c r="F1935" s="2"/>
    </row>
    <row r="1936" spans="6:6" x14ac:dyDescent="0.3">
      <c r="F1936" s="2"/>
    </row>
    <row r="1937" spans="6:6" x14ac:dyDescent="0.3">
      <c r="F1937" s="2"/>
    </row>
    <row r="1938" spans="6:6" x14ac:dyDescent="0.3">
      <c r="F1938" s="2"/>
    </row>
    <row r="1941" spans="6:6" x14ac:dyDescent="0.3">
      <c r="F1941" s="2"/>
    </row>
    <row r="1942" spans="6:6" x14ac:dyDescent="0.3">
      <c r="F1942" s="2"/>
    </row>
    <row r="1943" spans="6:6" x14ac:dyDescent="0.3">
      <c r="F1943" s="2"/>
    </row>
    <row r="1945" spans="6:6" x14ac:dyDescent="0.3">
      <c r="F1945" s="2"/>
    </row>
    <row r="1946" spans="6:6" x14ac:dyDescent="0.3">
      <c r="F1946" s="2"/>
    </row>
    <row r="1948" spans="6:6" x14ac:dyDescent="0.3">
      <c r="F1948" s="2"/>
    </row>
    <row r="1952" spans="6:6" x14ac:dyDescent="0.3">
      <c r="F1952" s="2"/>
    </row>
    <row r="1954" spans="6:6" x14ac:dyDescent="0.3">
      <c r="F1954" s="2"/>
    </row>
    <row r="1955" spans="6:6" x14ac:dyDescent="0.3">
      <c r="F1955" s="2"/>
    </row>
    <row r="1958" spans="6:6" x14ac:dyDescent="0.3">
      <c r="F1958" s="2"/>
    </row>
    <row r="1961" spans="6:6" x14ac:dyDescent="0.3">
      <c r="F1961" s="2"/>
    </row>
    <row r="1962" spans="6:6" x14ac:dyDescent="0.3">
      <c r="F1962" s="2"/>
    </row>
    <row r="1963" spans="6:6" x14ac:dyDescent="0.3">
      <c r="F1963" s="2"/>
    </row>
    <row r="1966" spans="6:6" x14ac:dyDescent="0.3">
      <c r="F1966" s="2"/>
    </row>
    <row r="1968" spans="6:6" x14ac:dyDescent="0.3">
      <c r="F1968" s="2"/>
    </row>
    <row r="1969" spans="6:6" x14ac:dyDescent="0.3">
      <c r="F1969" s="2"/>
    </row>
    <row r="1970" spans="6:6" x14ac:dyDescent="0.3">
      <c r="F1970" s="2"/>
    </row>
    <row r="1972" spans="6:6" x14ac:dyDescent="0.3">
      <c r="F1972" s="2"/>
    </row>
    <row r="1973" spans="6:6" x14ac:dyDescent="0.3">
      <c r="F1973" s="2"/>
    </row>
    <row r="1975" spans="6:6" x14ac:dyDescent="0.3">
      <c r="F1975" s="2"/>
    </row>
    <row r="1977" spans="6:6" x14ac:dyDescent="0.3">
      <c r="F1977" s="2"/>
    </row>
    <row r="1979" spans="6:6" x14ac:dyDescent="0.3">
      <c r="F1979" s="2"/>
    </row>
    <row r="1980" spans="6:6" x14ac:dyDescent="0.3">
      <c r="F1980" s="2"/>
    </row>
    <row r="1981" spans="6:6" x14ac:dyDescent="0.3">
      <c r="F1981" s="2"/>
    </row>
    <row r="1983" spans="6:6" x14ac:dyDescent="0.3">
      <c r="F1983" s="2"/>
    </row>
    <row r="1985" spans="6:6" x14ac:dyDescent="0.3">
      <c r="F1985" s="2"/>
    </row>
    <row r="1986" spans="6:6" x14ac:dyDescent="0.3">
      <c r="F1986" s="2"/>
    </row>
    <row r="1987" spans="6:6" x14ac:dyDescent="0.3">
      <c r="F1987" s="2"/>
    </row>
    <row r="1988" spans="6:6" x14ac:dyDescent="0.3">
      <c r="F1988" s="2"/>
    </row>
    <row r="1990" spans="6:6" x14ac:dyDescent="0.3">
      <c r="F1990" s="2"/>
    </row>
    <row r="1996" spans="6:6" x14ac:dyDescent="0.3">
      <c r="F1996" s="2"/>
    </row>
    <row r="1998" spans="6:6" x14ac:dyDescent="0.3">
      <c r="F1998" s="2"/>
    </row>
    <row r="2000" spans="6:6" x14ac:dyDescent="0.3">
      <c r="F2000" s="2"/>
    </row>
    <row r="2001" spans="6:6" x14ac:dyDescent="0.3">
      <c r="F2001" s="2"/>
    </row>
    <row r="2004" spans="6:6" x14ac:dyDescent="0.3">
      <c r="F2004" s="2"/>
    </row>
    <row r="2005" spans="6:6" x14ac:dyDescent="0.3">
      <c r="F2005" s="2"/>
    </row>
    <row r="2006" spans="6:6" x14ac:dyDescent="0.3">
      <c r="F2006" s="2"/>
    </row>
    <row r="2007" spans="6:6" x14ac:dyDescent="0.3">
      <c r="F2007" s="2"/>
    </row>
    <row r="2008" spans="6:6" x14ac:dyDescent="0.3">
      <c r="F2008" s="2"/>
    </row>
    <row r="2011" spans="6:6" x14ac:dyDescent="0.3">
      <c r="F2011" s="2"/>
    </row>
    <row r="2012" spans="6:6" x14ac:dyDescent="0.3">
      <c r="F2012" s="2"/>
    </row>
    <row r="2013" spans="6:6" x14ac:dyDescent="0.3">
      <c r="F2013" s="2"/>
    </row>
    <row r="2014" spans="6:6" x14ac:dyDescent="0.3">
      <c r="F2014" s="2"/>
    </row>
    <row r="2015" spans="6:6" x14ac:dyDescent="0.3">
      <c r="F2015" s="2"/>
    </row>
    <row r="2016" spans="6:6" x14ac:dyDescent="0.3">
      <c r="F2016" s="2"/>
    </row>
    <row r="2019" spans="6:6" x14ac:dyDescent="0.3">
      <c r="F2019" s="2"/>
    </row>
    <row r="2021" spans="6:6" x14ac:dyDescent="0.3">
      <c r="F2021" s="2"/>
    </row>
    <row r="2022" spans="6:6" x14ac:dyDescent="0.3">
      <c r="F2022" s="2"/>
    </row>
    <row r="2024" spans="6:6" x14ac:dyDescent="0.3">
      <c r="F2024" s="2"/>
    </row>
    <row r="2026" spans="6:6" x14ac:dyDescent="0.3">
      <c r="F2026" s="2"/>
    </row>
    <row r="2027" spans="6:6" x14ac:dyDescent="0.3">
      <c r="F2027" s="2"/>
    </row>
    <row r="2028" spans="6:6" x14ac:dyDescent="0.3">
      <c r="F2028" s="2"/>
    </row>
    <row r="2029" spans="6:6" x14ac:dyDescent="0.3">
      <c r="F2029" s="2"/>
    </row>
    <row r="2030" spans="6:6" x14ac:dyDescent="0.3">
      <c r="F2030" s="2"/>
    </row>
    <row r="2032" spans="6:6" x14ac:dyDescent="0.3">
      <c r="F2032" s="2"/>
    </row>
    <row r="2036" spans="6:6" x14ac:dyDescent="0.3">
      <c r="F2036" s="2"/>
    </row>
    <row r="2039" spans="6:6" x14ac:dyDescent="0.3">
      <c r="F2039" s="2"/>
    </row>
    <row r="2045" spans="6:6" x14ac:dyDescent="0.3">
      <c r="F2045" s="2"/>
    </row>
    <row r="2046" spans="6:6" x14ac:dyDescent="0.3">
      <c r="F2046" s="2"/>
    </row>
    <row r="2050" spans="6:6" x14ac:dyDescent="0.3">
      <c r="F2050" s="2"/>
    </row>
    <row r="2051" spans="6:6" x14ac:dyDescent="0.3">
      <c r="F2051" s="2"/>
    </row>
    <row r="2052" spans="6:6" x14ac:dyDescent="0.3">
      <c r="F2052" s="2"/>
    </row>
    <row r="2053" spans="6:6" x14ac:dyDescent="0.3">
      <c r="F2053" s="2"/>
    </row>
    <row r="2055" spans="6:6" x14ac:dyDescent="0.3">
      <c r="F2055" s="2"/>
    </row>
    <row r="2056" spans="6:6" x14ac:dyDescent="0.3">
      <c r="F2056" s="2"/>
    </row>
    <row r="2057" spans="6:6" x14ac:dyDescent="0.3">
      <c r="F2057" s="2"/>
    </row>
    <row r="2058" spans="6:6" x14ac:dyDescent="0.3">
      <c r="F2058" s="2"/>
    </row>
    <row r="2061" spans="6:6" x14ac:dyDescent="0.3">
      <c r="F2061" s="2"/>
    </row>
    <row r="2062" spans="6:6" x14ac:dyDescent="0.3">
      <c r="F2062" s="2"/>
    </row>
    <row r="2063" spans="6:6" x14ac:dyDescent="0.3">
      <c r="F2063" s="2"/>
    </row>
    <row r="2064" spans="6:6" x14ac:dyDescent="0.3">
      <c r="F2064" s="2"/>
    </row>
    <row r="2065" spans="6:6" x14ac:dyDescent="0.3">
      <c r="F2065" s="2"/>
    </row>
    <row r="2067" spans="6:6" x14ac:dyDescent="0.3">
      <c r="F2067" s="2"/>
    </row>
    <row r="2070" spans="6:6" x14ac:dyDescent="0.3">
      <c r="F2070" s="2"/>
    </row>
    <row r="2071" spans="6:6" x14ac:dyDescent="0.3">
      <c r="F2071" s="2"/>
    </row>
    <row r="2072" spans="6:6" x14ac:dyDescent="0.3">
      <c r="F2072" s="2"/>
    </row>
    <row r="2074" spans="6:6" x14ac:dyDescent="0.3">
      <c r="F2074" s="2"/>
    </row>
    <row r="2075" spans="6:6" x14ac:dyDescent="0.3">
      <c r="F2075" s="2"/>
    </row>
    <row r="2078" spans="6:6" x14ac:dyDescent="0.3">
      <c r="F2078" s="2"/>
    </row>
    <row r="2079" spans="6:6" x14ac:dyDescent="0.3">
      <c r="F2079" s="2"/>
    </row>
    <row r="2081" spans="6:6" x14ac:dyDescent="0.3">
      <c r="F2081" s="2"/>
    </row>
    <row r="2082" spans="6:6" x14ac:dyDescent="0.3">
      <c r="F2082" s="2"/>
    </row>
    <row r="2086" spans="6:6" x14ac:dyDescent="0.3">
      <c r="F2086" s="2"/>
    </row>
    <row r="2088" spans="6:6" x14ac:dyDescent="0.3">
      <c r="F2088" s="2"/>
    </row>
    <row r="2089" spans="6:6" x14ac:dyDescent="0.3">
      <c r="F2089" s="2"/>
    </row>
    <row r="2090" spans="6:6" x14ac:dyDescent="0.3">
      <c r="F2090" s="2"/>
    </row>
    <row r="2091" spans="6:6" x14ac:dyDescent="0.3">
      <c r="F2091" s="2"/>
    </row>
    <row r="2096" spans="6:6" x14ac:dyDescent="0.3">
      <c r="F2096" s="2"/>
    </row>
    <row r="2099" spans="6:6" x14ac:dyDescent="0.3">
      <c r="F2099" s="2"/>
    </row>
    <row r="2100" spans="6:6" x14ac:dyDescent="0.3">
      <c r="F2100" s="2"/>
    </row>
    <row r="2102" spans="6:6" x14ac:dyDescent="0.3">
      <c r="F2102" s="2"/>
    </row>
    <row r="2103" spans="6:6" x14ac:dyDescent="0.3">
      <c r="F2103" s="2"/>
    </row>
    <row r="2106" spans="6:6" x14ac:dyDescent="0.3">
      <c r="F2106" s="2"/>
    </row>
    <row r="2107" spans="6:6" x14ac:dyDescent="0.3">
      <c r="F2107" s="2"/>
    </row>
    <row r="2110" spans="6:6" x14ac:dyDescent="0.3">
      <c r="F2110" s="2"/>
    </row>
    <row r="2111" spans="6:6" x14ac:dyDescent="0.3">
      <c r="F2111" s="2"/>
    </row>
    <row r="2112" spans="6:6" x14ac:dyDescent="0.3">
      <c r="F2112" s="2"/>
    </row>
    <row r="2115" spans="6:6" x14ac:dyDescent="0.3">
      <c r="F2115" s="2"/>
    </row>
    <row r="2116" spans="6:6" x14ac:dyDescent="0.3">
      <c r="F2116" s="2"/>
    </row>
    <row r="2118" spans="6:6" x14ac:dyDescent="0.3">
      <c r="F2118" s="2"/>
    </row>
    <row r="2119" spans="6:6" x14ac:dyDescent="0.3">
      <c r="F2119" s="2"/>
    </row>
    <row r="2122" spans="6:6" x14ac:dyDescent="0.3">
      <c r="F2122" s="2"/>
    </row>
    <row r="2123" spans="6:6" x14ac:dyDescent="0.3">
      <c r="F2123" s="2"/>
    </row>
    <row r="2125" spans="6:6" x14ac:dyDescent="0.3">
      <c r="F2125" s="2"/>
    </row>
    <row r="2126" spans="6:6" x14ac:dyDescent="0.3">
      <c r="F2126" s="2"/>
    </row>
    <row r="2128" spans="6:6" x14ac:dyDescent="0.3">
      <c r="F2128" s="2"/>
    </row>
    <row r="2129" spans="6:6" x14ac:dyDescent="0.3">
      <c r="F2129" s="2"/>
    </row>
    <row r="2130" spans="6:6" x14ac:dyDescent="0.3">
      <c r="F2130" s="2"/>
    </row>
    <row r="2131" spans="6:6" x14ac:dyDescent="0.3">
      <c r="F2131" s="2"/>
    </row>
    <row r="2132" spans="6:6" x14ac:dyDescent="0.3">
      <c r="F2132" s="2"/>
    </row>
    <row r="2134" spans="6:6" x14ac:dyDescent="0.3">
      <c r="F2134" s="2"/>
    </row>
    <row r="2135" spans="6:6" x14ac:dyDescent="0.3">
      <c r="F2135" s="2"/>
    </row>
    <row r="2136" spans="6:6" x14ac:dyDescent="0.3">
      <c r="F2136" s="2"/>
    </row>
    <row r="2140" spans="6:6" x14ac:dyDescent="0.3">
      <c r="F2140" s="2"/>
    </row>
    <row r="2142" spans="6:6" x14ac:dyDescent="0.3">
      <c r="F2142" s="2"/>
    </row>
    <row r="2144" spans="6:6" x14ac:dyDescent="0.3">
      <c r="F2144" s="2"/>
    </row>
    <row r="2146" spans="6:6" x14ac:dyDescent="0.3">
      <c r="F2146" s="2"/>
    </row>
    <row r="2147" spans="6:6" x14ac:dyDescent="0.3">
      <c r="F2147" s="2"/>
    </row>
    <row r="2150" spans="6:6" x14ac:dyDescent="0.3">
      <c r="F2150" s="2"/>
    </row>
    <row r="2151" spans="6:6" x14ac:dyDescent="0.3">
      <c r="F2151" s="2"/>
    </row>
    <row r="2152" spans="6:6" x14ac:dyDescent="0.3">
      <c r="F2152" s="2"/>
    </row>
    <row r="2153" spans="6:6" x14ac:dyDescent="0.3">
      <c r="F2153" s="2"/>
    </row>
    <row r="2155" spans="6:6" x14ac:dyDescent="0.3">
      <c r="F2155" s="2"/>
    </row>
    <row r="2156" spans="6:6" x14ac:dyDescent="0.3">
      <c r="F2156" s="2"/>
    </row>
    <row r="2158" spans="6:6" x14ac:dyDescent="0.3">
      <c r="F2158" s="2"/>
    </row>
    <row r="2161" spans="6:6" x14ac:dyDescent="0.3">
      <c r="F2161" s="2"/>
    </row>
    <row r="2162" spans="6:6" x14ac:dyDescent="0.3">
      <c r="F2162" s="2"/>
    </row>
    <row r="2163" spans="6:6" x14ac:dyDescent="0.3">
      <c r="F2163" s="2"/>
    </row>
    <row r="2164" spans="6:6" x14ac:dyDescent="0.3">
      <c r="F2164" s="2"/>
    </row>
    <row r="2168" spans="6:6" x14ac:dyDescent="0.3">
      <c r="F2168" s="2"/>
    </row>
    <row r="2170" spans="6:6" x14ac:dyDescent="0.3">
      <c r="F2170" s="2"/>
    </row>
    <row r="2171" spans="6:6" x14ac:dyDescent="0.3">
      <c r="F2171" s="2"/>
    </row>
    <row r="2172" spans="6:6" x14ac:dyDescent="0.3">
      <c r="F2172" s="2"/>
    </row>
    <row r="2174" spans="6:6" x14ac:dyDescent="0.3">
      <c r="F2174" s="2"/>
    </row>
    <row r="2175" spans="6:6" x14ac:dyDescent="0.3">
      <c r="F2175" s="2"/>
    </row>
    <row r="2177" spans="6:6" x14ac:dyDescent="0.3">
      <c r="F2177" s="2"/>
    </row>
    <row r="2179" spans="6:6" x14ac:dyDescent="0.3">
      <c r="F2179" s="2"/>
    </row>
    <row r="2180" spans="6:6" x14ac:dyDescent="0.3">
      <c r="F2180" s="2"/>
    </row>
    <row r="2181" spans="6:6" x14ac:dyDescent="0.3">
      <c r="F2181" s="2"/>
    </row>
    <row r="2182" spans="6:6" x14ac:dyDescent="0.3">
      <c r="F2182" s="2"/>
    </row>
    <row r="2183" spans="6:6" x14ac:dyDescent="0.3">
      <c r="F2183" s="2"/>
    </row>
    <row r="2185" spans="6:6" x14ac:dyDescent="0.3">
      <c r="F2185" s="2"/>
    </row>
    <row r="2186" spans="6:6" x14ac:dyDescent="0.3">
      <c r="F2186" s="2"/>
    </row>
    <row r="2189" spans="6:6" x14ac:dyDescent="0.3">
      <c r="F2189" s="2"/>
    </row>
    <row r="2190" spans="6:6" x14ac:dyDescent="0.3">
      <c r="F2190" s="2"/>
    </row>
    <row r="2191" spans="6:6" x14ac:dyDescent="0.3">
      <c r="F2191" s="2"/>
    </row>
    <row r="2192" spans="6:6" x14ac:dyDescent="0.3">
      <c r="F2192" s="2"/>
    </row>
    <row r="2193" spans="6:6" x14ac:dyDescent="0.3">
      <c r="F2193" s="2"/>
    </row>
    <row r="2194" spans="6:6" x14ac:dyDescent="0.3">
      <c r="F2194" s="2"/>
    </row>
    <row r="2195" spans="6:6" x14ac:dyDescent="0.3">
      <c r="F2195" s="2"/>
    </row>
    <row r="2197" spans="6:6" x14ac:dyDescent="0.3">
      <c r="F2197" s="2"/>
    </row>
    <row r="2198" spans="6:6" x14ac:dyDescent="0.3">
      <c r="F2198" s="2"/>
    </row>
    <row r="2199" spans="6:6" x14ac:dyDescent="0.3">
      <c r="F2199" s="2"/>
    </row>
    <row r="2202" spans="6:6" x14ac:dyDescent="0.3">
      <c r="F2202" s="2"/>
    </row>
    <row r="2203" spans="6:6" x14ac:dyDescent="0.3">
      <c r="F2203" s="2"/>
    </row>
    <row r="2204" spans="6:6" x14ac:dyDescent="0.3">
      <c r="F2204" s="2"/>
    </row>
    <row r="2205" spans="6:6" x14ac:dyDescent="0.3">
      <c r="F2205" s="2"/>
    </row>
    <row r="2207" spans="6:6" x14ac:dyDescent="0.3">
      <c r="F2207" s="2"/>
    </row>
    <row r="2208" spans="6:6" x14ac:dyDescent="0.3">
      <c r="F2208" s="2"/>
    </row>
    <row r="2209" spans="6:6" x14ac:dyDescent="0.3">
      <c r="F2209" s="2"/>
    </row>
    <row r="2210" spans="6:6" x14ac:dyDescent="0.3">
      <c r="F2210" s="2"/>
    </row>
    <row r="2211" spans="6:6" x14ac:dyDescent="0.3">
      <c r="F2211" s="2"/>
    </row>
    <row r="2212" spans="6:6" x14ac:dyDescent="0.3">
      <c r="F2212" s="2"/>
    </row>
    <row r="2213" spans="6:6" x14ac:dyDescent="0.3">
      <c r="F2213" s="2"/>
    </row>
    <row r="2214" spans="6:6" x14ac:dyDescent="0.3">
      <c r="F2214" s="2"/>
    </row>
    <row r="2216" spans="6:6" x14ac:dyDescent="0.3">
      <c r="F2216" s="2"/>
    </row>
    <row r="2218" spans="6:6" x14ac:dyDescent="0.3">
      <c r="F2218" s="2"/>
    </row>
    <row r="2220" spans="6:6" x14ac:dyDescent="0.3">
      <c r="F2220" s="2"/>
    </row>
    <row r="2222" spans="6:6" x14ac:dyDescent="0.3">
      <c r="F2222" s="2"/>
    </row>
    <row r="2223" spans="6:6" x14ac:dyDescent="0.3">
      <c r="F2223" s="2"/>
    </row>
    <row r="2225" spans="6:6" x14ac:dyDescent="0.3">
      <c r="F2225" s="2"/>
    </row>
    <row r="2226" spans="6:6" x14ac:dyDescent="0.3">
      <c r="F2226" s="2"/>
    </row>
    <row r="2227" spans="6:6" x14ac:dyDescent="0.3">
      <c r="F2227" s="2"/>
    </row>
    <row r="2228" spans="6:6" x14ac:dyDescent="0.3">
      <c r="F2228" s="2"/>
    </row>
    <row r="2229" spans="6:6" x14ac:dyDescent="0.3">
      <c r="F2229" s="2"/>
    </row>
    <row r="2230" spans="6:6" x14ac:dyDescent="0.3">
      <c r="F2230" s="2"/>
    </row>
    <row r="2231" spans="6:6" x14ac:dyDescent="0.3">
      <c r="F2231" s="2"/>
    </row>
    <row r="2232" spans="6:6" x14ac:dyDescent="0.3">
      <c r="F2232" s="2"/>
    </row>
    <row r="2233" spans="6:6" x14ac:dyDescent="0.3">
      <c r="F2233" s="2"/>
    </row>
    <row r="2234" spans="6:6" x14ac:dyDescent="0.3">
      <c r="F2234" s="2"/>
    </row>
    <row r="2239" spans="6:6" x14ac:dyDescent="0.3">
      <c r="F2239" s="2"/>
    </row>
    <row r="2240" spans="6:6" x14ac:dyDescent="0.3">
      <c r="F2240" s="2"/>
    </row>
    <row r="2242" spans="6:6" x14ac:dyDescent="0.3">
      <c r="F2242" s="2"/>
    </row>
    <row r="2243" spans="6:6" x14ac:dyDescent="0.3">
      <c r="F2243" s="2"/>
    </row>
    <row r="2245" spans="6:6" x14ac:dyDescent="0.3">
      <c r="F2245" s="2"/>
    </row>
    <row r="2246" spans="6:6" x14ac:dyDescent="0.3">
      <c r="F2246" s="2"/>
    </row>
    <row r="2247" spans="6:6" x14ac:dyDescent="0.3">
      <c r="F2247" s="2"/>
    </row>
    <row r="2249" spans="6:6" x14ac:dyDescent="0.3">
      <c r="F2249" s="2"/>
    </row>
    <row r="2250" spans="6:6" x14ac:dyDescent="0.3">
      <c r="F2250" s="2"/>
    </row>
    <row r="2251" spans="6:6" x14ac:dyDescent="0.3">
      <c r="F2251" s="2"/>
    </row>
    <row r="2252" spans="6:6" x14ac:dyDescent="0.3">
      <c r="F2252" s="2"/>
    </row>
    <row r="2253" spans="6:6" x14ac:dyDescent="0.3">
      <c r="F2253" s="2"/>
    </row>
    <row r="2255" spans="6:6" x14ac:dyDescent="0.3">
      <c r="F2255" s="2"/>
    </row>
    <row r="2257" spans="6:6" x14ac:dyDescent="0.3">
      <c r="F2257" s="2"/>
    </row>
    <row r="2258" spans="6:6" x14ac:dyDescent="0.3">
      <c r="F2258" s="2"/>
    </row>
    <row r="2259" spans="6:6" x14ac:dyDescent="0.3">
      <c r="F2259" s="2"/>
    </row>
    <row r="2261" spans="6:6" x14ac:dyDescent="0.3">
      <c r="F2261" s="2"/>
    </row>
    <row r="2262" spans="6:6" x14ac:dyDescent="0.3">
      <c r="F2262" s="2"/>
    </row>
    <row r="2263" spans="6:6" x14ac:dyDescent="0.3">
      <c r="F2263" s="2"/>
    </row>
    <row r="2266" spans="6:6" x14ac:dyDescent="0.3">
      <c r="F2266" s="2"/>
    </row>
    <row r="2271" spans="6:6" x14ac:dyDescent="0.3">
      <c r="F2271" s="2"/>
    </row>
    <row r="2272" spans="6:6" x14ac:dyDescent="0.3">
      <c r="F2272" s="2"/>
    </row>
    <row r="2274" spans="6:6" x14ac:dyDescent="0.3">
      <c r="F2274" s="2"/>
    </row>
    <row r="2280" spans="6:6" x14ac:dyDescent="0.3">
      <c r="F2280" s="2"/>
    </row>
    <row r="2283" spans="6:6" x14ac:dyDescent="0.3">
      <c r="F2283" s="2"/>
    </row>
    <row r="2284" spans="6:6" x14ac:dyDescent="0.3">
      <c r="F2284" s="2"/>
    </row>
    <row r="2285" spans="6:6" x14ac:dyDescent="0.3">
      <c r="F2285" s="2"/>
    </row>
    <row r="2286" spans="6:6" x14ac:dyDescent="0.3">
      <c r="F2286" s="2"/>
    </row>
    <row r="2287" spans="6:6" x14ac:dyDescent="0.3">
      <c r="F2287" s="2"/>
    </row>
    <row r="2288" spans="6:6" x14ac:dyDescent="0.3">
      <c r="F2288" s="2"/>
    </row>
    <row r="2289" spans="6:6" x14ac:dyDescent="0.3">
      <c r="F2289" s="2"/>
    </row>
    <row r="2290" spans="6:6" x14ac:dyDescent="0.3">
      <c r="F2290" s="2"/>
    </row>
    <row r="2291" spans="6:6" x14ac:dyDescent="0.3">
      <c r="F2291" s="2"/>
    </row>
    <row r="2293" spans="6:6" x14ac:dyDescent="0.3">
      <c r="F2293" s="2"/>
    </row>
    <row r="2294" spans="6:6" x14ac:dyDescent="0.3">
      <c r="F2294" s="2"/>
    </row>
    <row r="2295" spans="6:6" x14ac:dyDescent="0.3">
      <c r="F2295" s="2"/>
    </row>
    <row r="2297" spans="6:6" x14ac:dyDescent="0.3">
      <c r="F2297" s="2"/>
    </row>
    <row r="2300" spans="6:6" x14ac:dyDescent="0.3">
      <c r="F2300" s="2"/>
    </row>
    <row r="2301" spans="6:6" x14ac:dyDescent="0.3">
      <c r="F2301" s="2"/>
    </row>
    <row r="2303" spans="6:6" x14ac:dyDescent="0.3">
      <c r="F2303" s="2"/>
    </row>
    <row r="2304" spans="6:6" x14ac:dyDescent="0.3">
      <c r="F2304" s="2"/>
    </row>
    <row r="2305" spans="6:6" x14ac:dyDescent="0.3">
      <c r="F2305" s="2"/>
    </row>
    <row r="2307" spans="6:6" x14ac:dyDescent="0.3">
      <c r="F2307" s="2"/>
    </row>
    <row r="2308" spans="6:6" x14ac:dyDescent="0.3">
      <c r="F2308" s="2"/>
    </row>
    <row r="2310" spans="6:6" x14ac:dyDescent="0.3">
      <c r="F2310" s="2"/>
    </row>
    <row r="2311" spans="6:6" x14ac:dyDescent="0.3">
      <c r="F2311" s="2"/>
    </row>
    <row r="2312" spans="6:6" x14ac:dyDescent="0.3">
      <c r="F2312" s="2"/>
    </row>
    <row r="2315" spans="6:6" x14ac:dyDescent="0.3">
      <c r="F2315" s="2"/>
    </row>
    <row r="2318" spans="6:6" x14ac:dyDescent="0.3">
      <c r="F2318" s="2"/>
    </row>
    <row r="2319" spans="6:6" x14ac:dyDescent="0.3">
      <c r="F2319" s="2"/>
    </row>
    <row r="2320" spans="6:6" x14ac:dyDescent="0.3">
      <c r="F2320" s="2"/>
    </row>
    <row r="2322" spans="6:6" x14ac:dyDescent="0.3">
      <c r="F2322" s="2"/>
    </row>
    <row r="2328" spans="6:6" x14ac:dyDescent="0.3">
      <c r="F2328" s="2"/>
    </row>
    <row r="2330" spans="6:6" x14ac:dyDescent="0.3">
      <c r="F2330" s="2"/>
    </row>
    <row r="2331" spans="6:6" x14ac:dyDescent="0.3">
      <c r="F2331" s="2"/>
    </row>
    <row r="2333" spans="6:6" x14ac:dyDescent="0.3">
      <c r="F2333" s="2"/>
    </row>
    <row r="2334" spans="6:6" x14ac:dyDescent="0.3">
      <c r="F2334" s="2"/>
    </row>
    <row r="2337" spans="6:6" x14ac:dyDescent="0.3">
      <c r="F2337" s="2"/>
    </row>
    <row r="2338" spans="6:6" x14ac:dyDescent="0.3">
      <c r="F2338" s="2"/>
    </row>
    <row r="2339" spans="6:6" x14ac:dyDescent="0.3">
      <c r="F2339" s="2"/>
    </row>
    <row r="2340" spans="6:6" x14ac:dyDescent="0.3">
      <c r="F2340" s="2"/>
    </row>
    <row r="2342" spans="6:6" x14ac:dyDescent="0.3">
      <c r="F2342" s="2"/>
    </row>
    <row r="2343" spans="6:6" x14ac:dyDescent="0.3">
      <c r="F2343" s="2"/>
    </row>
    <row r="2344" spans="6:6" x14ac:dyDescent="0.3">
      <c r="F2344" s="2"/>
    </row>
    <row r="2345" spans="6:6" x14ac:dyDescent="0.3">
      <c r="F2345" s="2"/>
    </row>
    <row r="2346" spans="6:6" x14ac:dyDescent="0.3">
      <c r="F2346" s="2"/>
    </row>
    <row r="2347" spans="6:6" x14ac:dyDescent="0.3">
      <c r="F2347" s="2"/>
    </row>
    <row r="2348" spans="6:6" x14ac:dyDescent="0.3">
      <c r="F2348" s="2"/>
    </row>
    <row r="2349" spans="6:6" x14ac:dyDescent="0.3">
      <c r="F2349" s="2"/>
    </row>
    <row r="2350" spans="6:6" x14ac:dyDescent="0.3">
      <c r="F2350" s="2"/>
    </row>
    <row r="2352" spans="6:6" x14ac:dyDescent="0.3">
      <c r="F2352" s="2"/>
    </row>
    <row r="2353" spans="6:6" x14ac:dyDescent="0.3">
      <c r="F2353" s="2"/>
    </row>
    <row r="2354" spans="6:6" x14ac:dyDescent="0.3">
      <c r="F2354" s="2"/>
    </row>
    <row r="2356" spans="6:6" x14ac:dyDescent="0.3">
      <c r="F2356" s="2"/>
    </row>
    <row r="2357" spans="6:6" x14ac:dyDescent="0.3">
      <c r="F2357" s="2"/>
    </row>
    <row r="2361" spans="6:6" x14ac:dyDescent="0.3">
      <c r="F2361" s="2"/>
    </row>
    <row r="2364" spans="6:6" x14ac:dyDescent="0.3">
      <c r="F2364" s="2"/>
    </row>
    <row r="2365" spans="6:6" x14ac:dyDescent="0.3">
      <c r="F2365" s="2"/>
    </row>
    <row r="2366" spans="6:6" x14ac:dyDescent="0.3">
      <c r="F2366" s="2"/>
    </row>
    <row r="2367" spans="6:6" x14ac:dyDescent="0.3">
      <c r="F2367" s="2"/>
    </row>
    <row r="2368" spans="6:6" x14ac:dyDescent="0.3">
      <c r="F2368" s="2"/>
    </row>
    <row r="2369" spans="6:6" x14ac:dyDescent="0.3">
      <c r="F2369" s="2"/>
    </row>
    <row r="2370" spans="6:6" x14ac:dyDescent="0.3">
      <c r="F2370" s="2"/>
    </row>
    <row r="2372" spans="6:6" x14ac:dyDescent="0.3">
      <c r="F2372" s="2"/>
    </row>
    <row r="2373" spans="6:6" x14ac:dyDescent="0.3">
      <c r="F2373" s="2"/>
    </row>
    <row r="2375" spans="6:6" x14ac:dyDescent="0.3">
      <c r="F2375" s="2"/>
    </row>
    <row r="2376" spans="6:6" x14ac:dyDescent="0.3">
      <c r="F2376" s="2"/>
    </row>
    <row r="2377" spans="6:6" x14ac:dyDescent="0.3">
      <c r="F2377" s="2"/>
    </row>
    <row r="2379" spans="6:6" x14ac:dyDescent="0.3">
      <c r="F2379" s="2"/>
    </row>
    <row r="2381" spans="6:6" x14ac:dyDescent="0.3">
      <c r="F2381" s="2"/>
    </row>
    <row r="2382" spans="6:6" x14ac:dyDescent="0.3">
      <c r="F2382" s="2"/>
    </row>
    <row r="2383" spans="6:6" x14ac:dyDescent="0.3">
      <c r="F2383" s="2"/>
    </row>
    <row r="2384" spans="6:6" x14ac:dyDescent="0.3">
      <c r="F2384" s="2"/>
    </row>
    <row r="2385" spans="6:6" x14ac:dyDescent="0.3">
      <c r="F2385" s="2"/>
    </row>
    <row r="2386" spans="6:6" x14ac:dyDescent="0.3">
      <c r="F2386" s="2"/>
    </row>
    <row r="2387" spans="6:6" x14ac:dyDescent="0.3">
      <c r="F2387" s="2"/>
    </row>
    <row r="2388" spans="6:6" x14ac:dyDescent="0.3">
      <c r="F2388" s="2"/>
    </row>
    <row r="2391" spans="6:6" x14ac:dyDescent="0.3">
      <c r="F2391" s="2"/>
    </row>
    <row r="2392" spans="6:6" x14ac:dyDescent="0.3">
      <c r="F2392" s="2"/>
    </row>
    <row r="2393" spans="6:6" x14ac:dyDescent="0.3">
      <c r="F2393" s="2"/>
    </row>
    <row r="2394" spans="6:6" x14ac:dyDescent="0.3">
      <c r="F2394" s="2"/>
    </row>
    <row r="2396" spans="6:6" x14ac:dyDescent="0.3">
      <c r="F2396" s="2"/>
    </row>
    <row r="2398" spans="6:6" x14ac:dyDescent="0.3">
      <c r="F2398" s="2"/>
    </row>
    <row r="2400" spans="6:6" x14ac:dyDescent="0.3">
      <c r="F2400" s="2"/>
    </row>
    <row r="2401" spans="6:6" x14ac:dyDescent="0.3">
      <c r="F2401" s="2"/>
    </row>
    <row r="2402" spans="6:6" x14ac:dyDescent="0.3">
      <c r="F2402" s="2"/>
    </row>
    <row r="2403" spans="6:6" x14ac:dyDescent="0.3">
      <c r="F2403" s="2"/>
    </row>
    <row r="2404" spans="6:6" x14ac:dyDescent="0.3">
      <c r="F2404" s="2"/>
    </row>
    <row r="2405" spans="6:6" x14ac:dyDescent="0.3">
      <c r="F2405" s="2"/>
    </row>
    <row r="2407" spans="6:6" x14ac:dyDescent="0.3">
      <c r="F2407" s="2"/>
    </row>
    <row r="2408" spans="6:6" x14ac:dyDescent="0.3">
      <c r="F2408" s="2"/>
    </row>
    <row r="2410" spans="6:6" x14ac:dyDescent="0.3">
      <c r="F2410" s="2"/>
    </row>
    <row r="2411" spans="6:6" x14ac:dyDescent="0.3">
      <c r="F2411" s="2"/>
    </row>
    <row r="2412" spans="6:6" x14ac:dyDescent="0.3">
      <c r="F2412" s="2"/>
    </row>
    <row r="2415" spans="6:6" x14ac:dyDescent="0.3">
      <c r="F2415" s="2"/>
    </row>
    <row r="2416" spans="6:6" x14ac:dyDescent="0.3">
      <c r="F2416" s="2"/>
    </row>
    <row r="2417" spans="6:6" x14ac:dyDescent="0.3">
      <c r="F2417" s="2"/>
    </row>
    <row r="2418" spans="6:6" x14ac:dyDescent="0.3">
      <c r="F2418" s="2"/>
    </row>
    <row r="2419" spans="6:6" x14ac:dyDescent="0.3">
      <c r="F2419" s="2"/>
    </row>
    <row r="2420" spans="6:6" x14ac:dyDescent="0.3">
      <c r="F2420" s="2"/>
    </row>
    <row r="2422" spans="6:6" x14ac:dyDescent="0.3">
      <c r="F2422" s="2"/>
    </row>
    <row r="2423" spans="6:6" x14ac:dyDescent="0.3">
      <c r="F2423" s="2"/>
    </row>
    <row r="2425" spans="6:6" x14ac:dyDescent="0.3">
      <c r="F2425" s="2"/>
    </row>
    <row r="2428" spans="6:6" x14ac:dyDescent="0.3">
      <c r="F2428" s="2"/>
    </row>
    <row r="2431" spans="6:6" x14ac:dyDescent="0.3">
      <c r="F2431" s="2"/>
    </row>
    <row r="2432" spans="6:6" x14ac:dyDescent="0.3">
      <c r="F2432" s="2"/>
    </row>
    <row r="2433" spans="6:6" x14ac:dyDescent="0.3">
      <c r="F2433" s="2"/>
    </row>
    <row r="2434" spans="6:6" x14ac:dyDescent="0.3">
      <c r="F2434" s="2"/>
    </row>
    <row r="2437" spans="6:6" x14ac:dyDescent="0.3">
      <c r="F2437" s="2"/>
    </row>
    <row r="2438" spans="6:6" x14ac:dyDescent="0.3">
      <c r="F2438" s="2"/>
    </row>
    <row r="2439" spans="6:6" x14ac:dyDescent="0.3">
      <c r="F2439" s="2"/>
    </row>
    <row r="2440" spans="6:6" x14ac:dyDescent="0.3">
      <c r="F2440" s="2"/>
    </row>
    <row r="2441" spans="6:6" x14ac:dyDescent="0.3">
      <c r="F2441" s="2"/>
    </row>
    <row r="2442" spans="6:6" x14ac:dyDescent="0.3">
      <c r="F2442" s="2"/>
    </row>
    <row r="2443" spans="6:6" x14ac:dyDescent="0.3">
      <c r="F2443" s="2"/>
    </row>
    <row r="2446" spans="6:6" x14ac:dyDescent="0.3">
      <c r="F2446" s="2"/>
    </row>
    <row r="2447" spans="6:6" x14ac:dyDescent="0.3">
      <c r="F2447" s="2"/>
    </row>
    <row r="2448" spans="6:6" x14ac:dyDescent="0.3">
      <c r="F2448" s="2"/>
    </row>
    <row r="2449" spans="6:6" x14ac:dyDescent="0.3">
      <c r="F2449" s="2"/>
    </row>
    <row r="2452" spans="6:6" x14ac:dyDescent="0.3">
      <c r="F2452" s="2"/>
    </row>
    <row r="2454" spans="6:6" x14ac:dyDescent="0.3">
      <c r="F2454" s="2"/>
    </row>
    <row r="2455" spans="6:6" x14ac:dyDescent="0.3">
      <c r="F2455" s="2"/>
    </row>
    <row r="2457" spans="6:6" x14ac:dyDescent="0.3">
      <c r="F2457" s="2"/>
    </row>
    <row r="2458" spans="6:6" x14ac:dyDescent="0.3">
      <c r="F2458" s="2"/>
    </row>
    <row r="2459" spans="6:6" x14ac:dyDescent="0.3">
      <c r="F2459" s="2"/>
    </row>
    <row r="2461" spans="6:6" x14ac:dyDescent="0.3">
      <c r="F2461" s="2"/>
    </row>
    <row r="2464" spans="6:6" x14ac:dyDescent="0.3">
      <c r="F2464" s="2"/>
    </row>
    <row r="2466" spans="6:6" x14ac:dyDescent="0.3">
      <c r="F2466" s="2"/>
    </row>
    <row r="2467" spans="6:6" x14ac:dyDescent="0.3">
      <c r="F2467" s="2"/>
    </row>
    <row r="2468" spans="6:6" x14ac:dyDescent="0.3">
      <c r="F2468" s="2"/>
    </row>
    <row r="2469" spans="6:6" x14ac:dyDescent="0.3">
      <c r="F2469" s="2"/>
    </row>
    <row r="2470" spans="6:6" x14ac:dyDescent="0.3">
      <c r="F2470" s="2"/>
    </row>
    <row r="2471" spans="6:6" x14ac:dyDescent="0.3">
      <c r="F2471" s="2"/>
    </row>
    <row r="2472" spans="6:6" x14ac:dyDescent="0.3">
      <c r="F2472" s="2"/>
    </row>
    <row r="2474" spans="6:6" x14ac:dyDescent="0.3">
      <c r="F2474" s="2"/>
    </row>
    <row r="2476" spans="6:6" x14ac:dyDescent="0.3">
      <c r="F2476" s="2"/>
    </row>
    <row r="2477" spans="6:6" x14ac:dyDescent="0.3">
      <c r="F2477" s="2"/>
    </row>
    <row r="2480" spans="6:6" x14ac:dyDescent="0.3">
      <c r="F2480" s="2"/>
    </row>
    <row r="2481" spans="6:6" x14ac:dyDescent="0.3">
      <c r="F2481" s="2"/>
    </row>
    <row r="2483" spans="6:6" x14ac:dyDescent="0.3">
      <c r="F2483" s="2"/>
    </row>
    <row r="2484" spans="6:6" x14ac:dyDescent="0.3">
      <c r="F2484" s="2"/>
    </row>
    <row r="2488" spans="6:6" x14ac:dyDescent="0.3">
      <c r="F2488" s="2"/>
    </row>
    <row r="2489" spans="6:6" x14ac:dyDescent="0.3">
      <c r="F2489" s="2"/>
    </row>
    <row r="2491" spans="6:6" x14ac:dyDescent="0.3">
      <c r="F2491" s="2"/>
    </row>
    <row r="2492" spans="6:6" x14ac:dyDescent="0.3">
      <c r="F2492" s="2"/>
    </row>
    <row r="2493" spans="6:6" x14ac:dyDescent="0.3">
      <c r="F2493" s="2"/>
    </row>
    <row r="2494" spans="6:6" x14ac:dyDescent="0.3">
      <c r="F2494" s="2"/>
    </row>
    <row r="2495" spans="6:6" x14ac:dyDescent="0.3">
      <c r="F2495" s="2"/>
    </row>
    <row r="2496" spans="6:6" x14ac:dyDescent="0.3">
      <c r="F2496" s="2"/>
    </row>
    <row r="2497" spans="6:6" x14ac:dyDescent="0.3">
      <c r="F2497" s="2"/>
    </row>
    <row r="2498" spans="6:6" x14ac:dyDescent="0.3">
      <c r="F2498" s="2"/>
    </row>
    <row r="2499" spans="6:6" x14ac:dyDescent="0.3">
      <c r="F2499" s="2"/>
    </row>
    <row r="2500" spans="6:6" x14ac:dyDescent="0.3">
      <c r="F2500" s="2"/>
    </row>
    <row r="2501" spans="6:6" x14ac:dyDescent="0.3">
      <c r="F2501" s="2"/>
    </row>
    <row r="2502" spans="6:6" x14ac:dyDescent="0.3">
      <c r="F2502" s="2"/>
    </row>
    <row r="2503" spans="6:6" x14ac:dyDescent="0.3">
      <c r="F2503" s="2"/>
    </row>
    <row r="2504" spans="6:6" x14ac:dyDescent="0.3">
      <c r="F2504" s="2"/>
    </row>
    <row r="2505" spans="6:6" x14ac:dyDescent="0.3">
      <c r="F2505" s="2"/>
    </row>
    <row r="2506" spans="6:6" x14ac:dyDescent="0.3">
      <c r="F2506" s="2"/>
    </row>
    <row r="2508" spans="6:6" x14ac:dyDescent="0.3">
      <c r="F2508" s="2"/>
    </row>
    <row r="2509" spans="6:6" x14ac:dyDescent="0.3">
      <c r="F2509" s="2"/>
    </row>
    <row r="2510" spans="6:6" x14ac:dyDescent="0.3">
      <c r="F2510" s="2"/>
    </row>
    <row r="2512" spans="6:6" x14ac:dyDescent="0.3">
      <c r="F2512" s="2"/>
    </row>
    <row r="2514" spans="6:6" x14ac:dyDescent="0.3">
      <c r="F2514" s="2"/>
    </row>
    <row r="2518" spans="6:6" x14ac:dyDescent="0.3">
      <c r="F2518" s="2"/>
    </row>
    <row r="2520" spans="6:6" x14ac:dyDescent="0.3">
      <c r="F2520" s="2"/>
    </row>
    <row r="2521" spans="6:6" x14ac:dyDescent="0.3">
      <c r="F2521" s="2"/>
    </row>
    <row r="2522" spans="6:6" x14ac:dyDescent="0.3">
      <c r="F2522" s="2"/>
    </row>
    <row r="2525" spans="6:6" x14ac:dyDescent="0.3">
      <c r="F2525" s="2"/>
    </row>
    <row r="2527" spans="6:6" x14ac:dyDescent="0.3">
      <c r="F2527" s="2"/>
    </row>
    <row r="2529" spans="6:6" x14ac:dyDescent="0.3">
      <c r="F2529" s="2"/>
    </row>
    <row r="2530" spans="6:6" x14ac:dyDescent="0.3">
      <c r="F2530" s="2"/>
    </row>
    <row r="2531" spans="6:6" x14ac:dyDescent="0.3">
      <c r="F2531" s="2"/>
    </row>
    <row r="2532" spans="6:6" x14ac:dyDescent="0.3">
      <c r="F2532" s="2"/>
    </row>
    <row r="2533" spans="6:6" x14ac:dyDescent="0.3">
      <c r="F2533" s="2"/>
    </row>
    <row r="2534" spans="6:6" x14ac:dyDescent="0.3">
      <c r="F2534" s="2"/>
    </row>
    <row r="2535" spans="6:6" x14ac:dyDescent="0.3">
      <c r="F2535" s="2"/>
    </row>
    <row r="2538" spans="6:6" x14ac:dyDescent="0.3">
      <c r="F2538" s="2"/>
    </row>
    <row r="2539" spans="6:6" x14ac:dyDescent="0.3">
      <c r="F2539" s="2"/>
    </row>
    <row r="2540" spans="6:6" x14ac:dyDescent="0.3">
      <c r="F2540" s="2"/>
    </row>
    <row r="2541" spans="6:6" x14ac:dyDescent="0.3">
      <c r="F2541" s="2"/>
    </row>
    <row r="2542" spans="6:6" x14ac:dyDescent="0.3">
      <c r="F2542" s="2"/>
    </row>
    <row r="2543" spans="6:6" x14ac:dyDescent="0.3">
      <c r="F2543" s="2"/>
    </row>
    <row r="2545" spans="6:6" x14ac:dyDescent="0.3">
      <c r="F2545" s="2"/>
    </row>
    <row r="2550" spans="6:6" x14ac:dyDescent="0.3">
      <c r="F2550" s="2"/>
    </row>
    <row r="2551" spans="6:6" x14ac:dyDescent="0.3">
      <c r="F2551" s="2"/>
    </row>
    <row r="2553" spans="6:6" x14ac:dyDescent="0.3">
      <c r="F2553" s="2"/>
    </row>
    <row r="2554" spans="6:6" x14ac:dyDescent="0.3">
      <c r="F2554" s="2"/>
    </row>
    <row r="2558" spans="6:6" x14ac:dyDescent="0.3">
      <c r="F2558" s="2"/>
    </row>
    <row r="2559" spans="6:6" x14ac:dyDescent="0.3">
      <c r="F2559" s="2"/>
    </row>
    <row r="2562" spans="6:6" x14ac:dyDescent="0.3">
      <c r="F2562" s="2"/>
    </row>
    <row r="2563" spans="6:6" x14ac:dyDescent="0.3">
      <c r="F2563" s="2"/>
    </row>
    <row r="2564" spans="6:6" x14ac:dyDescent="0.3">
      <c r="F2564" s="2"/>
    </row>
    <row r="2565" spans="6:6" x14ac:dyDescent="0.3">
      <c r="F2565" s="2"/>
    </row>
    <row r="2566" spans="6:6" x14ac:dyDescent="0.3">
      <c r="F2566" s="2"/>
    </row>
    <row r="2568" spans="6:6" x14ac:dyDescent="0.3">
      <c r="F2568" s="2"/>
    </row>
    <row r="2570" spans="6:6" x14ac:dyDescent="0.3">
      <c r="F2570" s="2"/>
    </row>
    <row r="2573" spans="6:6" x14ac:dyDescent="0.3">
      <c r="F2573" s="2"/>
    </row>
    <row r="2575" spans="6:6" x14ac:dyDescent="0.3">
      <c r="F2575" s="2"/>
    </row>
    <row r="2576" spans="6:6" x14ac:dyDescent="0.3">
      <c r="F2576" s="2"/>
    </row>
    <row r="2580" spans="6:6" x14ac:dyDescent="0.3">
      <c r="F2580" s="2"/>
    </row>
    <row r="2581" spans="6:6" x14ac:dyDescent="0.3">
      <c r="F2581" s="2"/>
    </row>
    <row r="2582" spans="6:6" x14ac:dyDescent="0.3">
      <c r="F2582" s="2"/>
    </row>
    <row r="2583" spans="6:6" x14ac:dyDescent="0.3">
      <c r="F2583" s="2"/>
    </row>
    <row r="2585" spans="6:6" x14ac:dyDescent="0.3">
      <c r="F2585" s="2"/>
    </row>
    <row r="2586" spans="6:6" x14ac:dyDescent="0.3">
      <c r="F2586" s="2"/>
    </row>
    <row r="2587" spans="6:6" x14ac:dyDescent="0.3">
      <c r="F2587" s="2"/>
    </row>
    <row r="2588" spans="6:6" x14ac:dyDescent="0.3">
      <c r="F2588" s="2"/>
    </row>
    <row r="2589" spans="6:6" x14ac:dyDescent="0.3">
      <c r="F2589" s="2"/>
    </row>
    <row r="2600" spans="6:6" x14ac:dyDescent="0.3">
      <c r="F2600" s="2"/>
    </row>
    <row r="2602" spans="6:6" x14ac:dyDescent="0.3">
      <c r="F2602" s="2"/>
    </row>
    <row r="2603" spans="6:6" x14ac:dyDescent="0.3">
      <c r="F2603" s="2"/>
    </row>
    <row r="2604" spans="6:6" x14ac:dyDescent="0.3">
      <c r="F2604" s="2"/>
    </row>
    <row r="2605" spans="6:6" x14ac:dyDescent="0.3">
      <c r="F2605" s="2"/>
    </row>
    <row r="2606" spans="6:6" x14ac:dyDescent="0.3">
      <c r="F2606" s="2"/>
    </row>
    <row r="2607" spans="6:6" x14ac:dyDescent="0.3">
      <c r="F2607" s="2"/>
    </row>
    <row r="2609" spans="6:6" x14ac:dyDescent="0.3">
      <c r="F2609" s="2"/>
    </row>
    <row r="2610" spans="6:6" x14ac:dyDescent="0.3">
      <c r="F2610" s="2"/>
    </row>
    <row r="2611" spans="6:6" x14ac:dyDescent="0.3">
      <c r="F2611" s="2"/>
    </row>
    <row r="2612" spans="6:6" x14ac:dyDescent="0.3">
      <c r="F2612" s="2"/>
    </row>
    <row r="2613" spans="6:6" x14ac:dyDescent="0.3">
      <c r="F2613" s="2"/>
    </row>
    <row r="2614" spans="6:6" x14ac:dyDescent="0.3">
      <c r="F2614" s="2"/>
    </row>
    <row r="2616" spans="6:6" x14ac:dyDescent="0.3">
      <c r="F2616" s="2"/>
    </row>
    <row r="2617" spans="6:6" x14ac:dyDescent="0.3">
      <c r="F2617" s="2"/>
    </row>
    <row r="2618" spans="6:6" x14ac:dyDescent="0.3">
      <c r="F2618" s="2"/>
    </row>
    <row r="2619" spans="6:6" x14ac:dyDescent="0.3">
      <c r="F2619" s="2"/>
    </row>
    <row r="2620" spans="6:6" x14ac:dyDescent="0.3">
      <c r="F2620" s="2"/>
    </row>
    <row r="2621" spans="6:6" x14ac:dyDescent="0.3">
      <c r="F2621" s="2"/>
    </row>
    <row r="2623" spans="6:6" x14ac:dyDescent="0.3">
      <c r="F2623" s="2"/>
    </row>
    <row r="2624" spans="6:6" x14ac:dyDescent="0.3">
      <c r="F2624" s="2"/>
    </row>
    <row r="2625" spans="6:6" x14ac:dyDescent="0.3">
      <c r="F2625" s="2"/>
    </row>
    <row r="2626" spans="6:6" x14ac:dyDescent="0.3">
      <c r="F2626" s="2"/>
    </row>
    <row r="2628" spans="6:6" x14ac:dyDescent="0.3">
      <c r="F2628" s="2"/>
    </row>
    <row r="2630" spans="6:6" x14ac:dyDescent="0.3">
      <c r="F2630" s="2"/>
    </row>
    <row r="2631" spans="6:6" x14ac:dyDescent="0.3">
      <c r="F2631" s="2"/>
    </row>
    <row r="2635" spans="6:6" x14ac:dyDescent="0.3">
      <c r="F2635" s="2"/>
    </row>
    <row r="2636" spans="6:6" x14ac:dyDescent="0.3">
      <c r="F2636" s="2"/>
    </row>
    <row r="2637" spans="6:6" x14ac:dyDescent="0.3">
      <c r="F2637" s="2"/>
    </row>
    <row r="2638" spans="6:6" x14ac:dyDescent="0.3">
      <c r="F2638" s="2"/>
    </row>
    <row r="2639" spans="6:6" x14ac:dyDescent="0.3">
      <c r="F2639" s="2"/>
    </row>
    <row r="2640" spans="6:6" x14ac:dyDescent="0.3">
      <c r="F2640" s="2"/>
    </row>
    <row r="2641" spans="6:6" x14ac:dyDescent="0.3">
      <c r="F2641" s="2"/>
    </row>
    <row r="2642" spans="6:6" x14ac:dyDescent="0.3">
      <c r="F2642" s="2"/>
    </row>
    <row r="2643" spans="6:6" x14ac:dyDescent="0.3">
      <c r="F2643" s="2"/>
    </row>
    <row r="2644" spans="6:6" x14ac:dyDescent="0.3">
      <c r="F2644" s="2"/>
    </row>
    <row r="2645" spans="6:6" x14ac:dyDescent="0.3">
      <c r="F2645" s="2"/>
    </row>
    <row r="2646" spans="6:6" x14ac:dyDescent="0.3">
      <c r="F2646" s="2"/>
    </row>
    <row r="2647" spans="6:6" x14ac:dyDescent="0.3">
      <c r="F2647" s="2"/>
    </row>
    <row r="2650" spans="6:6" x14ac:dyDescent="0.3">
      <c r="F2650" s="2"/>
    </row>
    <row r="2652" spans="6:6" x14ac:dyDescent="0.3">
      <c r="F2652" s="2"/>
    </row>
    <row r="2653" spans="6:6" x14ac:dyDescent="0.3">
      <c r="F2653" s="2"/>
    </row>
    <row r="2655" spans="6:6" x14ac:dyDescent="0.3">
      <c r="F2655" s="2"/>
    </row>
    <row r="2656" spans="6:6" x14ac:dyDescent="0.3">
      <c r="F2656" s="2"/>
    </row>
    <row r="2657" spans="6:6" x14ac:dyDescent="0.3">
      <c r="F2657" s="2"/>
    </row>
    <row r="2658" spans="6:6" x14ac:dyDescent="0.3">
      <c r="F2658" s="2"/>
    </row>
    <row r="2660" spans="6:6" x14ac:dyDescent="0.3">
      <c r="F2660" s="2"/>
    </row>
    <row r="2661" spans="6:6" x14ac:dyDescent="0.3">
      <c r="F2661" s="2"/>
    </row>
    <row r="2662" spans="6:6" x14ac:dyDescent="0.3">
      <c r="F2662" s="2"/>
    </row>
    <row r="2663" spans="6:6" x14ac:dyDescent="0.3">
      <c r="F2663" s="2"/>
    </row>
    <row r="2664" spans="6:6" x14ac:dyDescent="0.3">
      <c r="F2664" s="2"/>
    </row>
    <row r="2667" spans="6:6" x14ac:dyDescent="0.3">
      <c r="F2667" s="2"/>
    </row>
    <row r="2668" spans="6:6" x14ac:dyDescent="0.3">
      <c r="F2668" s="2"/>
    </row>
    <row r="2669" spans="6:6" x14ac:dyDescent="0.3">
      <c r="F2669" s="2"/>
    </row>
    <row r="2670" spans="6:6" x14ac:dyDescent="0.3">
      <c r="F2670" s="2"/>
    </row>
    <row r="2672" spans="6:6" x14ac:dyDescent="0.3">
      <c r="F2672" s="2"/>
    </row>
    <row r="2674" spans="6:6" x14ac:dyDescent="0.3">
      <c r="F2674" s="2"/>
    </row>
    <row r="2675" spans="6:6" x14ac:dyDescent="0.3">
      <c r="F2675" s="2"/>
    </row>
    <row r="2676" spans="6:6" x14ac:dyDescent="0.3">
      <c r="F2676" s="2"/>
    </row>
    <row r="2677" spans="6:6" x14ac:dyDescent="0.3">
      <c r="F2677" s="2"/>
    </row>
    <row r="2678" spans="6:6" x14ac:dyDescent="0.3">
      <c r="F2678" s="2"/>
    </row>
    <row r="2679" spans="6:6" x14ac:dyDescent="0.3">
      <c r="F2679" s="2"/>
    </row>
    <row r="2680" spans="6:6" x14ac:dyDescent="0.3">
      <c r="F2680" s="2"/>
    </row>
    <row r="2682" spans="6:6" x14ac:dyDescent="0.3">
      <c r="F2682" s="2"/>
    </row>
    <row r="2683" spans="6:6" x14ac:dyDescent="0.3">
      <c r="F2683" s="2"/>
    </row>
    <row r="2684" spans="6:6" x14ac:dyDescent="0.3">
      <c r="F2684" s="2"/>
    </row>
    <row r="2685" spans="6:6" x14ac:dyDescent="0.3">
      <c r="F2685" s="2"/>
    </row>
    <row r="2687" spans="6:6" x14ac:dyDescent="0.3">
      <c r="F2687" s="2"/>
    </row>
    <row r="2689" spans="6:6" x14ac:dyDescent="0.3">
      <c r="F2689" s="2"/>
    </row>
    <row r="2690" spans="6:6" x14ac:dyDescent="0.3">
      <c r="F2690" s="2"/>
    </row>
    <row r="2691" spans="6:6" x14ac:dyDescent="0.3">
      <c r="F2691" s="2"/>
    </row>
    <row r="2692" spans="6:6" x14ac:dyDescent="0.3">
      <c r="F2692" s="2"/>
    </row>
    <row r="2693" spans="6:6" x14ac:dyDescent="0.3">
      <c r="F2693" s="2"/>
    </row>
    <row r="2695" spans="6:6" x14ac:dyDescent="0.3">
      <c r="F2695" s="2"/>
    </row>
    <row r="2698" spans="6:6" x14ac:dyDescent="0.3">
      <c r="F2698" s="2"/>
    </row>
    <row r="2701" spans="6:6" x14ac:dyDescent="0.3">
      <c r="F2701" s="2"/>
    </row>
    <row r="2703" spans="6:6" x14ac:dyDescent="0.3">
      <c r="F2703" s="2"/>
    </row>
    <row r="2704" spans="6:6" x14ac:dyDescent="0.3">
      <c r="F2704" s="2"/>
    </row>
    <row r="2707" spans="6:6" x14ac:dyDescent="0.3">
      <c r="F2707" s="2"/>
    </row>
    <row r="2708" spans="6:6" x14ac:dyDescent="0.3">
      <c r="F2708" s="2"/>
    </row>
    <row r="2709" spans="6:6" x14ac:dyDescent="0.3">
      <c r="F2709" s="2"/>
    </row>
    <row r="2710" spans="6:6" x14ac:dyDescent="0.3">
      <c r="F2710" s="2"/>
    </row>
    <row r="2711" spans="6:6" x14ac:dyDescent="0.3">
      <c r="F2711" s="2"/>
    </row>
    <row r="2712" spans="6:6" x14ac:dyDescent="0.3">
      <c r="F2712" s="2"/>
    </row>
    <row r="2715" spans="6:6" x14ac:dyDescent="0.3">
      <c r="F2715" s="2"/>
    </row>
    <row r="2717" spans="6:6" x14ac:dyDescent="0.3">
      <c r="F2717" s="2"/>
    </row>
    <row r="2718" spans="6:6" x14ac:dyDescent="0.3">
      <c r="F2718" s="2"/>
    </row>
    <row r="2719" spans="6:6" x14ac:dyDescent="0.3">
      <c r="F2719" s="2"/>
    </row>
    <row r="2724" spans="6:6" x14ac:dyDescent="0.3">
      <c r="F2724" s="2"/>
    </row>
    <row r="2725" spans="6:6" x14ac:dyDescent="0.3">
      <c r="F2725" s="2"/>
    </row>
    <row r="2726" spans="6:6" x14ac:dyDescent="0.3">
      <c r="F2726" s="2"/>
    </row>
    <row r="2727" spans="6:6" x14ac:dyDescent="0.3">
      <c r="F2727" s="2"/>
    </row>
    <row r="2728" spans="6:6" x14ac:dyDescent="0.3">
      <c r="F2728" s="2"/>
    </row>
    <row r="2729" spans="6:6" x14ac:dyDescent="0.3">
      <c r="F2729" s="2"/>
    </row>
    <row r="2730" spans="6:6" x14ac:dyDescent="0.3">
      <c r="F2730" s="2"/>
    </row>
    <row r="2731" spans="6:6" x14ac:dyDescent="0.3">
      <c r="F2731" s="2"/>
    </row>
    <row r="2733" spans="6:6" x14ac:dyDescent="0.3">
      <c r="F2733" s="2"/>
    </row>
    <row r="2734" spans="6:6" x14ac:dyDescent="0.3">
      <c r="F2734" s="2"/>
    </row>
    <row r="2738" spans="6:6" x14ac:dyDescent="0.3">
      <c r="F2738" s="2"/>
    </row>
    <row r="2739" spans="6:6" x14ac:dyDescent="0.3">
      <c r="F2739" s="2"/>
    </row>
    <row r="2740" spans="6:6" x14ac:dyDescent="0.3">
      <c r="F2740" s="2"/>
    </row>
    <row r="2741" spans="6:6" x14ac:dyDescent="0.3">
      <c r="F2741" s="2"/>
    </row>
    <row r="2742" spans="6:6" x14ac:dyDescent="0.3">
      <c r="F2742" s="2"/>
    </row>
    <row r="2743" spans="6:6" x14ac:dyDescent="0.3">
      <c r="F2743" s="2"/>
    </row>
    <row r="2744" spans="6:6" x14ac:dyDescent="0.3">
      <c r="F2744" s="2"/>
    </row>
    <row r="2745" spans="6:6" x14ac:dyDescent="0.3">
      <c r="F2745" s="2"/>
    </row>
    <row r="2746" spans="6:6" x14ac:dyDescent="0.3">
      <c r="F2746" s="2"/>
    </row>
    <row r="2747" spans="6:6" x14ac:dyDescent="0.3">
      <c r="F2747" s="2"/>
    </row>
    <row r="2748" spans="6:6" x14ac:dyDescent="0.3">
      <c r="F2748" s="2"/>
    </row>
    <row r="2750" spans="6:6" x14ac:dyDescent="0.3">
      <c r="F2750" s="2"/>
    </row>
    <row r="2751" spans="6:6" x14ac:dyDescent="0.3">
      <c r="F2751" s="2"/>
    </row>
    <row r="2753" spans="6:6" x14ac:dyDescent="0.3">
      <c r="F2753" s="2"/>
    </row>
    <row r="2754" spans="6:6" x14ac:dyDescent="0.3">
      <c r="F2754" s="2"/>
    </row>
    <row r="2755" spans="6:6" x14ac:dyDescent="0.3">
      <c r="F2755" s="2"/>
    </row>
    <row r="2756" spans="6:6" x14ac:dyDescent="0.3">
      <c r="F2756" s="2"/>
    </row>
    <row r="2758" spans="6:6" x14ac:dyDescent="0.3">
      <c r="F2758" s="2"/>
    </row>
    <row r="2759" spans="6:6" x14ac:dyDescent="0.3">
      <c r="F2759" s="2"/>
    </row>
    <row r="2761" spans="6:6" x14ac:dyDescent="0.3">
      <c r="F2761" s="2"/>
    </row>
    <row r="2762" spans="6:6" x14ac:dyDescent="0.3">
      <c r="F2762" s="2"/>
    </row>
    <row r="2764" spans="6:6" x14ac:dyDescent="0.3">
      <c r="F2764" s="2"/>
    </row>
    <row r="2768" spans="6:6" x14ac:dyDescent="0.3">
      <c r="F2768" s="2"/>
    </row>
    <row r="2769" spans="6:6" x14ac:dyDescent="0.3">
      <c r="F2769" s="2"/>
    </row>
    <row r="2770" spans="6:6" x14ac:dyDescent="0.3">
      <c r="F2770" s="2"/>
    </row>
    <row r="2773" spans="6:6" x14ac:dyDescent="0.3">
      <c r="F2773" s="2"/>
    </row>
    <row r="2774" spans="6:6" x14ac:dyDescent="0.3">
      <c r="F2774" s="2"/>
    </row>
    <row r="2775" spans="6:6" x14ac:dyDescent="0.3">
      <c r="F2775" s="2"/>
    </row>
    <row r="2776" spans="6:6" x14ac:dyDescent="0.3">
      <c r="F2776" s="2"/>
    </row>
    <row r="2778" spans="6:6" x14ac:dyDescent="0.3">
      <c r="F2778" s="2"/>
    </row>
    <row r="2779" spans="6:6" x14ac:dyDescent="0.3">
      <c r="F2779" s="2"/>
    </row>
    <row r="2780" spans="6:6" x14ac:dyDescent="0.3">
      <c r="F2780" s="2"/>
    </row>
    <row r="2782" spans="6:6" x14ac:dyDescent="0.3">
      <c r="F2782" s="2"/>
    </row>
    <row r="2784" spans="6:6" x14ac:dyDescent="0.3">
      <c r="F2784" s="2"/>
    </row>
    <row r="2786" spans="6:6" x14ac:dyDescent="0.3">
      <c r="F2786" s="2"/>
    </row>
    <row r="2788" spans="6:6" x14ac:dyDescent="0.3">
      <c r="F2788" s="2"/>
    </row>
    <row r="2789" spans="6:6" x14ac:dyDescent="0.3">
      <c r="F2789" s="2"/>
    </row>
    <row r="2790" spans="6:6" x14ac:dyDescent="0.3">
      <c r="F2790" s="2"/>
    </row>
    <row r="2791" spans="6:6" x14ac:dyDescent="0.3">
      <c r="F2791" s="2"/>
    </row>
    <row r="2792" spans="6:6" x14ac:dyDescent="0.3">
      <c r="F2792" s="2"/>
    </row>
    <row r="2793" spans="6:6" x14ac:dyDescent="0.3">
      <c r="F2793" s="2"/>
    </row>
    <row r="2794" spans="6:6" x14ac:dyDescent="0.3">
      <c r="F2794" s="2"/>
    </row>
    <row r="2795" spans="6:6" x14ac:dyDescent="0.3">
      <c r="F2795" s="2"/>
    </row>
    <row r="2797" spans="6:6" x14ac:dyDescent="0.3">
      <c r="F2797" s="2"/>
    </row>
    <row r="2798" spans="6:6" x14ac:dyDescent="0.3">
      <c r="F2798" s="2"/>
    </row>
    <row r="2799" spans="6:6" x14ac:dyDescent="0.3">
      <c r="F2799" s="2"/>
    </row>
    <row r="2800" spans="6:6" x14ac:dyDescent="0.3">
      <c r="F2800" s="2"/>
    </row>
    <row r="2801" spans="6:6" x14ac:dyDescent="0.3">
      <c r="F2801" s="2"/>
    </row>
    <row r="2802" spans="6:6" x14ac:dyDescent="0.3">
      <c r="F2802" s="2"/>
    </row>
    <row r="2803" spans="6:6" x14ac:dyDescent="0.3">
      <c r="F2803" s="2"/>
    </row>
    <row r="2804" spans="6:6" x14ac:dyDescent="0.3">
      <c r="F2804" s="2"/>
    </row>
    <row r="2806" spans="6:6" x14ac:dyDescent="0.3">
      <c r="F2806" s="2"/>
    </row>
    <row r="2807" spans="6:6" x14ac:dyDescent="0.3">
      <c r="F2807" s="2"/>
    </row>
    <row r="2808" spans="6:6" x14ac:dyDescent="0.3">
      <c r="F2808" s="2"/>
    </row>
    <row r="2809" spans="6:6" x14ac:dyDescent="0.3">
      <c r="F2809" s="2"/>
    </row>
    <row r="2810" spans="6:6" x14ac:dyDescent="0.3">
      <c r="F2810" s="2"/>
    </row>
    <row r="2811" spans="6:6" x14ac:dyDescent="0.3">
      <c r="F2811" s="2"/>
    </row>
    <row r="2812" spans="6:6" x14ac:dyDescent="0.3">
      <c r="F2812" s="2"/>
    </row>
    <row r="2814" spans="6:6" x14ac:dyDescent="0.3">
      <c r="F2814" s="2"/>
    </row>
    <row r="2816" spans="6:6" x14ac:dyDescent="0.3">
      <c r="F2816" s="2"/>
    </row>
    <row r="2817" spans="6:6" x14ac:dyDescent="0.3">
      <c r="F2817" s="2"/>
    </row>
    <row r="2818" spans="6:6" x14ac:dyDescent="0.3">
      <c r="F2818" s="2"/>
    </row>
    <row r="2819" spans="6:6" x14ac:dyDescent="0.3">
      <c r="F2819" s="2"/>
    </row>
    <row r="2820" spans="6:6" x14ac:dyDescent="0.3">
      <c r="F2820" s="2"/>
    </row>
    <row r="2821" spans="6:6" x14ac:dyDescent="0.3">
      <c r="F2821" s="2"/>
    </row>
    <row r="2822" spans="6:6" x14ac:dyDescent="0.3">
      <c r="F2822" s="2"/>
    </row>
    <row r="2823" spans="6:6" x14ac:dyDescent="0.3">
      <c r="F2823" s="2"/>
    </row>
    <row r="2824" spans="6:6" x14ac:dyDescent="0.3">
      <c r="F2824" s="2"/>
    </row>
    <row r="2825" spans="6:6" x14ac:dyDescent="0.3">
      <c r="F2825" s="2"/>
    </row>
    <row r="2826" spans="6:6" x14ac:dyDescent="0.3">
      <c r="F2826" s="2"/>
    </row>
    <row r="2827" spans="6:6" x14ac:dyDescent="0.3">
      <c r="F2827" s="2"/>
    </row>
    <row r="2828" spans="6:6" x14ac:dyDescent="0.3">
      <c r="F2828" s="2"/>
    </row>
    <row r="2831" spans="6:6" x14ac:dyDescent="0.3">
      <c r="F2831" s="2"/>
    </row>
    <row r="2832" spans="6:6" x14ac:dyDescent="0.3">
      <c r="F2832" s="2"/>
    </row>
    <row r="2833" spans="6:6" x14ac:dyDescent="0.3">
      <c r="F2833" s="2"/>
    </row>
    <row r="2834" spans="6:6" x14ac:dyDescent="0.3">
      <c r="F2834" s="2"/>
    </row>
    <row r="2836" spans="6:6" x14ac:dyDescent="0.3">
      <c r="F2836" s="2"/>
    </row>
    <row r="2837" spans="6:6" x14ac:dyDescent="0.3">
      <c r="F2837" s="2"/>
    </row>
    <row r="2838" spans="6:6" x14ac:dyDescent="0.3">
      <c r="F2838" s="2"/>
    </row>
    <row r="2839" spans="6:6" x14ac:dyDescent="0.3">
      <c r="F2839" s="2"/>
    </row>
    <row r="2840" spans="6:6" x14ac:dyDescent="0.3">
      <c r="F2840" s="2"/>
    </row>
    <row r="2841" spans="6:6" x14ac:dyDescent="0.3">
      <c r="F2841" s="2"/>
    </row>
    <row r="2842" spans="6:6" x14ac:dyDescent="0.3">
      <c r="F2842" s="2"/>
    </row>
    <row r="2845" spans="6:6" x14ac:dyDescent="0.3">
      <c r="F2845" s="2"/>
    </row>
    <row r="2846" spans="6:6" x14ac:dyDescent="0.3">
      <c r="F2846" s="2"/>
    </row>
    <row r="2847" spans="6:6" x14ac:dyDescent="0.3">
      <c r="F2847" s="2"/>
    </row>
    <row r="2848" spans="6:6" x14ac:dyDescent="0.3">
      <c r="F2848" s="2"/>
    </row>
    <row r="2850" spans="6:6" x14ac:dyDescent="0.3">
      <c r="F2850" s="2"/>
    </row>
    <row r="2852" spans="6:6" x14ac:dyDescent="0.3">
      <c r="F2852" s="2"/>
    </row>
    <row r="2853" spans="6:6" x14ac:dyDescent="0.3">
      <c r="F2853" s="2"/>
    </row>
    <row r="2854" spans="6:6" x14ac:dyDescent="0.3">
      <c r="F2854" s="2"/>
    </row>
    <row r="2855" spans="6:6" x14ac:dyDescent="0.3">
      <c r="F2855" s="2"/>
    </row>
    <row r="2856" spans="6:6" x14ac:dyDescent="0.3">
      <c r="F2856" s="2"/>
    </row>
    <row r="2858" spans="6:6" x14ac:dyDescent="0.3">
      <c r="F2858" s="2"/>
    </row>
    <row r="2859" spans="6:6" x14ac:dyDescent="0.3">
      <c r="F2859" s="2"/>
    </row>
    <row r="2860" spans="6:6" x14ac:dyDescent="0.3">
      <c r="F2860" s="2"/>
    </row>
    <row r="2861" spans="6:6" x14ac:dyDescent="0.3">
      <c r="F2861" s="2"/>
    </row>
    <row r="2862" spans="6:6" x14ac:dyDescent="0.3">
      <c r="F2862" s="2"/>
    </row>
    <row r="2863" spans="6:6" x14ac:dyDescent="0.3">
      <c r="F2863" s="2"/>
    </row>
    <row r="2865" spans="6:6" x14ac:dyDescent="0.3">
      <c r="F2865" s="2"/>
    </row>
    <row r="2866" spans="6:6" x14ac:dyDescent="0.3">
      <c r="F2866" s="2"/>
    </row>
    <row r="2867" spans="6:6" x14ac:dyDescent="0.3">
      <c r="F2867" s="2"/>
    </row>
    <row r="2868" spans="6:6" x14ac:dyDescent="0.3">
      <c r="F2868" s="2"/>
    </row>
    <row r="2869" spans="6:6" x14ac:dyDescent="0.3">
      <c r="F2869" s="2"/>
    </row>
    <row r="2871" spans="6:6" x14ac:dyDescent="0.3">
      <c r="F2871" s="2"/>
    </row>
    <row r="2872" spans="6:6" x14ac:dyDescent="0.3">
      <c r="F2872" s="2"/>
    </row>
    <row r="2873" spans="6:6" x14ac:dyDescent="0.3">
      <c r="F2873" s="2"/>
    </row>
    <row r="2874" spans="6:6" x14ac:dyDescent="0.3">
      <c r="F2874" s="2"/>
    </row>
    <row r="2876" spans="6:6" x14ac:dyDescent="0.3">
      <c r="F2876" s="2"/>
    </row>
    <row r="2877" spans="6:6" x14ac:dyDescent="0.3">
      <c r="F2877" s="2"/>
    </row>
    <row r="2879" spans="6:6" x14ac:dyDescent="0.3">
      <c r="F2879" s="2"/>
    </row>
    <row r="2881" spans="6:6" x14ac:dyDescent="0.3">
      <c r="F2881" s="2"/>
    </row>
    <row r="2882" spans="6:6" x14ac:dyDescent="0.3">
      <c r="F2882" s="2"/>
    </row>
    <row r="2884" spans="6:6" x14ac:dyDescent="0.3">
      <c r="F2884" s="2"/>
    </row>
    <row r="2885" spans="6:6" x14ac:dyDescent="0.3">
      <c r="F2885" s="2"/>
    </row>
    <row r="2886" spans="6:6" x14ac:dyDescent="0.3">
      <c r="F2886" s="2"/>
    </row>
    <row r="2887" spans="6:6" x14ac:dyDescent="0.3">
      <c r="F2887" s="2"/>
    </row>
    <row r="2889" spans="6:6" x14ac:dyDescent="0.3">
      <c r="F2889" s="2"/>
    </row>
    <row r="2890" spans="6:6" x14ac:dyDescent="0.3">
      <c r="F2890" s="2"/>
    </row>
    <row r="2892" spans="6:6" x14ac:dyDescent="0.3">
      <c r="F2892" s="2"/>
    </row>
    <row r="2893" spans="6:6" x14ac:dyDescent="0.3">
      <c r="F2893" s="2"/>
    </row>
    <row r="2895" spans="6:6" x14ac:dyDescent="0.3">
      <c r="F2895" s="2"/>
    </row>
    <row r="2896" spans="6:6" x14ac:dyDescent="0.3">
      <c r="F2896" s="2"/>
    </row>
    <row r="2897" spans="6:6" x14ac:dyDescent="0.3">
      <c r="F2897" s="2"/>
    </row>
    <row r="2899" spans="6:6" x14ac:dyDescent="0.3">
      <c r="F2899" s="2"/>
    </row>
    <row r="2901" spans="6:6" x14ac:dyDescent="0.3">
      <c r="F2901" s="2"/>
    </row>
    <row r="2902" spans="6:6" x14ac:dyDescent="0.3">
      <c r="F2902" s="2"/>
    </row>
    <row r="2903" spans="6:6" x14ac:dyDescent="0.3">
      <c r="F2903" s="2"/>
    </row>
    <row r="2904" spans="6:6" x14ac:dyDescent="0.3">
      <c r="F2904" s="2"/>
    </row>
    <row r="2905" spans="6:6" x14ac:dyDescent="0.3">
      <c r="F2905" s="2"/>
    </row>
    <row r="2907" spans="6:6" x14ac:dyDescent="0.3">
      <c r="F2907" s="2"/>
    </row>
    <row r="2908" spans="6:6" x14ac:dyDescent="0.3">
      <c r="F2908" s="2"/>
    </row>
    <row r="2909" spans="6:6" x14ac:dyDescent="0.3">
      <c r="F2909" s="2"/>
    </row>
    <row r="2911" spans="6:6" x14ac:dyDescent="0.3">
      <c r="F2911" s="2"/>
    </row>
    <row r="2912" spans="6:6" x14ac:dyDescent="0.3">
      <c r="F2912" s="2"/>
    </row>
    <row r="2913" spans="6:6" x14ac:dyDescent="0.3">
      <c r="F2913" s="2"/>
    </row>
    <row r="2914" spans="6:6" x14ac:dyDescent="0.3">
      <c r="F2914" s="2"/>
    </row>
    <row r="2915" spans="6:6" x14ac:dyDescent="0.3">
      <c r="F2915" s="2"/>
    </row>
    <row r="2916" spans="6:6" x14ac:dyDescent="0.3">
      <c r="F2916" s="2"/>
    </row>
    <row r="2917" spans="6:6" x14ac:dyDescent="0.3">
      <c r="F2917" s="2"/>
    </row>
    <row r="2918" spans="6:6" x14ac:dyDescent="0.3">
      <c r="F2918" s="2"/>
    </row>
    <row r="2919" spans="6:6" x14ac:dyDescent="0.3">
      <c r="F2919" s="2"/>
    </row>
    <row r="2920" spans="6:6" x14ac:dyDescent="0.3">
      <c r="F2920" s="2"/>
    </row>
    <row r="2921" spans="6:6" x14ac:dyDescent="0.3">
      <c r="F2921" s="2"/>
    </row>
    <row r="2922" spans="6:6" x14ac:dyDescent="0.3">
      <c r="F2922" s="2"/>
    </row>
    <row r="2923" spans="6:6" x14ac:dyDescent="0.3">
      <c r="F2923" s="2"/>
    </row>
    <row r="2924" spans="6:6" x14ac:dyDescent="0.3">
      <c r="F2924" s="2"/>
    </row>
    <row r="2925" spans="6:6" x14ac:dyDescent="0.3">
      <c r="F2925" s="2"/>
    </row>
    <row r="2926" spans="6:6" x14ac:dyDescent="0.3">
      <c r="F2926" s="2"/>
    </row>
    <row r="2927" spans="6:6" x14ac:dyDescent="0.3">
      <c r="F2927" s="2"/>
    </row>
    <row r="2928" spans="6:6" x14ac:dyDescent="0.3">
      <c r="F2928" s="2"/>
    </row>
    <row r="2930" spans="6:6" x14ac:dyDescent="0.3">
      <c r="F2930" s="2"/>
    </row>
    <row r="2931" spans="6:6" x14ac:dyDescent="0.3">
      <c r="F2931" s="2"/>
    </row>
    <row r="2932" spans="6:6" x14ac:dyDescent="0.3">
      <c r="F2932" s="2"/>
    </row>
    <row r="2933" spans="6:6" x14ac:dyDescent="0.3">
      <c r="F2933" s="2"/>
    </row>
    <row r="2935" spans="6:6" x14ac:dyDescent="0.3">
      <c r="F2935" s="2"/>
    </row>
    <row r="2937" spans="6:6" x14ac:dyDescent="0.3">
      <c r="F2937" s="2"/>
    </row>
    <row r="2938" spans="6:6" x14ac:dyDescent="0.3">
      <c r="F2938" s="2"/>
    </row>
    <row r="2939" spans="6:6" x14ac:dyDescent="0.3">
      <c r="F2939" s="2"/>
    </row>
    <row r="2940" spans="6:6" x14ac:dyDescent="0.3">
      <c r="F2940" s="2"/>
    </row>
    <row r="2942" spans="6:6" x14ac:dyDescent="0.3">
      <c r="F2942" s="2"/>
    </row>
    <row r="2945" spans="6:6" x14ac:dyDescent="0.3">
      <c r="F2945" s="2"/>
    </row>
    <row r="2946" spans="6:6" x14ac:dyDescent="0.3">
      <c r="F2946" s="2"/>
    </row>
    <row r="2949" spans="6:6" x14ac:dyDescent="0.3">
      <c r="F2949" s="2"/>
    </row>
    <row r="2950" spans="6:6" x14ac:dyDescent="0.3">
      <c r="F2950" s="2"/>
    </row>
    <row r="2952" spans="6:6" x14ac:dyDescent="0.3">
      <c r="F2952" s="2"/>
    </row>
    <row r="2953" spans="6:6" x14ac:dyDescent="0.3">
      <c r="F2953" s="2"/>
    </row>
    <row r="2954" spans="6:6" x14ac:dyDescent="0.3">
      <c r="F2954" s="2"/>
    </row>
    <row r="2955" spans="6:6" x14ac:dyDescent="0.3">
      <c r="F2955" s="2"/>
    </row>
    <row r="2957" spans="6:6" x14ac:dyDescent="0.3">
      <c r="F2957" s="2"/>
    </row>
    <row r="2958" spans="6:6" x14ac:dyDescent="0.3">
      <c r="F2958" s="2"/>
    </row>
    <row r="2959" spans="6:6" x14ac:dyDescent="0.3">
      <c r="F2959" s="2"/>
    </row>
    <row r="2960" spans="6:6" x14ac:dyDescent="0.3">
      <c r="F2960" s="2"/>
    </row>
    <row r="2961" spans="6:6" x14ac:dyDescent="0.3">
      <c r="F2961" s="2"/>
    </row>
    <row r="2962" spans="6:6" x14ac:dyDescent="0.3">
      <c r="F2962" s="2"/>
    </row>
    <row r="2963" spans="6:6" x14ac:dyDescent="0.3">
      <c r="F2963" s="2"/>
    </row>
    <row r="2964" spans="6:6" x14ac:dyDescent="0.3">
      <c r="F2964" s="2"/>
    </row>
    <row r="2965" spans="6:6" x14ac:dyDescent="0.3">
      <c r="F2965" s="2"/>
    </row>
    <row r="2966" spans="6:6" x14ac:dyDescent="0.3">
      <c r="F2966" s="2"/>
    </row>
    <row r="2968" spans="6:6" x14ac:dyDescent="0.3">
      <c r="F2968" s="2"/>
    </row>
    <row r="2969" spans="6:6" x14ac:dyDescent="0.3">
      <c r="F2969" s="2"/>
    </row>
    <row r="2971" spans="6:6" x14ac:dyDescent="0.3">
      <c r="F2971" s="2"/>
    </row>
    <row r="2972" spans="6:6" x14ac:dyDescent="0.3">
      <c r="F2972" s="2"/>
    </row>
    <row r="2974" spans="6:6" x14ac:dyDescent="0.3">
      <c r="F2974" s="2"/>
    </row>
    <row r="2975" spans="6:6" x14ac:dyDescent="0.3">
      <c r="F2975" s="2"/>
    </row>
    <row r="2976" spans="6:6" x14ac:dyDescent="0.3">
      <c r="F2976" s="2"/>
    </row>
    <row r="2977" spans="6:6" x14ac:dyDescent="0.3">
      <c r="F2977" s="2"/>
    </row>
    <row r="2978" spans="6:6" x14ac:dyDescent="0.3">
      <c r="F2978" s="2"/>
    </row>
    <row r="2979" spans="6:6" x14ac:dyDescent="0.3">
      <c r="F2979" s="2"/>
    </row>
    <row r="2980" spans="6:6" x14ac:dyDescent="0.3">
      <c r="F2980" s="2"/>
    </row>
    <row r="2981" spans="6:6" x14ac:dyDescent="0.3">
      <c r="F2981" s="2"/>
    </row>
    <row r="2982" spans="6:6" x14ac:dyDescent="0.3">
      <c r="F2982" s="2"/>
    </row>
    <row r="2984" spans="6:6" x14ac:dyDescent="0.3">
      <c r="F2984" s="2"/>
    </row>
    <row r="2985" spans="6:6" x14ac:dyDescent="0.3">
      <c r="F2985" s="2"/>
    </row>
    <row r="2986" spans="6:6" x14ac:dyDescent="0.3">
      <c r="F2986" s="2"/>
    </row>
    <row r="2988" spans="6:6" x14ac:dyDescent="0.3">
      <c r="F2988" s="2"/>
    </row>
    <row r="2990" spans="6:6" x14ac:dyDescent="0.3">
      <c r="F2990" s="2"/>
    </row>
    <row r="2991" spans="6:6" x14ac:dyDescent="0.3">
      <c r="F2991" s="2"/>
    </row>
    <row r="2993" spans="6:6" x14ac:dyDescent="0.3">
      <c r="F2993" s="2"/>
    </row>
    <row r="2996" spans="6:6" x14ac:dyDescent="0.3">
      <c r="F2996" s="2"/>
    </row>
    <row r="2998" spans="6:6" x14ac:dyDescent="0.3">
      <c r="F2998" s="2"/>
    </row>
    <row r="2999" spans="6:6" x14ac:dyDescent="0.3">
      <c r="F2999" s="2"/>
    </row>
    <row r="3000" spans="6:6" x14ac:dyDescent="0.3">
      <c r="F3000" s="2"/>
    </row>
    <row r="3001" spans="6:6" x14ac:dyDescent="0.3">
      <c r="F3001" s="2"/>
    </row>
    <row r="3002" spans="6:6" x14ac:dyDescent="0.3">
      <c r="F3002" s="2"/>
    </row>
    <row r="3004" spans="6:6" x14ac:dyDescent="0.3">
      <c r="F3004" s="2"/>
    </row>
    <row r="3005" spans="6:6" x14ac:dyDescent="0.3">
      <c r="F3005" s="2"/>
    </row>
    <row r="3006" spans="6:6" x14ac:dyDescent="0.3">
      <c r="F3006" s="2"/>
    </row>
    <row r="3007" spans="6:6" x14ac:dyDescent="0.3">
      <c r="F3007" s="2"/>
    </row>
    <row r="3008" spans="6:6" x14ac:dyDescent="0.3">
      <c r="F3008" s="2"/>
    </row>
    <row r="3009" spans="6:6" x14ac:dyDescent="0.3">
      <c r="F3009" s="2"/>
    </row>
    <row r="3010" spans="6:6" x14ac:dyDescent="0.3">
      <c r="F3010" s="2"/>
    </row>
    <row r="3012" spans="6:6" x14ac:dyDescent="0.3">
      <c r="F3012" s="2"/>
    </row>
    <row r="3013" spans="6:6" x14ac:dyDescent="0.3">
      <c r="F3013" s="2"/>
    </row>
    <row r="3014" spans="6:6" x14ac:dyDescent="0.3">
      <c r="F3014" s="2"/>
    </row>
    <row r="3016" spans="6:6" x14ac:dyDescent="0.3">
      <c r="F3016" s="2"/>
    </row>
    <row r="3017" spans="6:6" x14ac:dyDescent="0.3">
      <c r="F3017" s="2"/>
    </row>
    <row r="3020" spans="6:6" x14ac:dyDescent="0.3">
      <c r="F3020" s="2"/>
    </row>
    <row r="3021" spans="6:6" x14ac:dyDescent="0.3">
      <c r="F3021" s="2"/>
    </row>
    <row r="3022" spans="6:6" x14ac:dyDescent="0.3">
      <c r="F3022" s="2"/>
    </row>
    <row r="3024" spans="6:6" x14ac:dyDescent="0.3">
      <c r="F3024" s="2"/>
    </row>
    <row r="3025" spans="6:6" x14ac:dyDescent="0.3">
      <c r="F3025" s="2"/>
    </row>
    <row r="3026" spans="6:6" x14ac:dyDescent="0.3">
      <c r="F3026" s="2"/>
    </row>
    <row r="3027" spans="6:6" x14ac:dyDescent="0.3">
      <c r="F3027" s="2"/>
    </row>
    <row r="3028" spans="6:6" x14ac:dyDescent="0.3">
      <c r="F3028" s="2"/>
    </row>
    <row r="3029" spans="6:6" x14ac:dyDescent="0.3">
      <c r="F3029" s="2"/>
    </row>
    <row r="3031" spans="6:6" x14ac:dyDescent="0.3">
      <c r="F3031" s="2"/>
    </row>
  </sheetData>
  <conditionalFormatting sqref="A1:F1048576">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97C3-3B9F-9C49-AEC8-B6F02D4B573D}">
  <dimension ref="A1:C28"/>
  <sheetViews>
    <sheetView workbookViewId="0">
      <selection activeCell="D30" sqref="D30"/>
    </sheetView>
  </sheetViews>
  <sheetFormatPr defaultColWidth="11.19921875" defaultRowHeight="15.6" x14ac:dyDescent="0.3"/>
  <cols>
    <col min="1" max="1" width="14.19921875" bestFit="1" customWidth="1"/>
    <col min="2" max="2" width="25.8984375" bestFit="1" customWidth="1"/>
    <col min="3" max="3" width="21.3984375" style="71" bestFit="1" customWidth="1"/>
  </cols>
  <sheetData>
    <row r="1" spans="1:3" x14ac:dyDescent="0.3">
      <c r="A1" s="28" t="s">
        <v>11</v>
      </c>
      <c r="B1" t="s">
        <v>432</v>
      </c>
    </row>
    <row r="2" spans="1:3" x14ac:dyDescent="0.3">
      <c r="C2"/>
    </row>
    <row r="3" spans="1:3" x14ac:dyDescent="0.3">
      <c r="A3" s="28" t="s">
        <v>10</v>
      </c>
      <c r="B3" s="28" t="s">
        <v>8</v>
      </c>
      <c r="C3" s="71" t="s">
        <v>380</v>
      </c>
    </row>
    <row r="4" spans="1:3" x14ac:dyDescent="0.3">
      <c r="A4" t="s">
        <v>13</v>
      </c>
      <c r="B4" t="s">
        <v>382</v>
      </c>
      <c r="C4" s="71">
        <v>200000000</v>
      </c>
    </row>
    <row r="5" spans="1:3" x14ac:dyDescent="0.3">
      <c r="B5" t="s">
        <v>386</v>
      </c>
      <c r="C5" s="71">
        <v>12000000</v>
      </c>
    </row>
    <row r="6" spans="1:3" x14ac:dyDescent="0.3">
      <c r="B6" t="s">
        <v>387</v>
      </c>
      <c r="C6" s="71">
        <v>70000000</v>
      </c>
    </row>
    <row r="7" spans="1:3" x14ac:dyDescent="0.3">
      <c r="B7" t="s">
        <v>383</v>
      </c>
      <c r="C7" s="71">
        <v>46776580</v>
      </c>
    </row>
    <row r="8" spans="1:3" x14ac:dyDescent="0.3">
      <c r="B8" t="s">
        <v>388</v>
      </c>
      <c r="C8" s="71">
        <v>2020000</v>
      </c>
    </row>
    <row r="9" spans="1:3" x14ac:dyDescent="0.3">
      <c r="A9" t="s">
        <v>543</v>
      </c>
      <c r="C9" s="71">
        <v>330796580</v>
      </c>
    </row>
    <row r="10" spans="1:3" x14ac:dyDescent="0.3">
      <c r="A10" t="s">
        <v>87</v>
      </c>
      <c r="B10" t="s">
        <v>395</v>
      </c>
      <c r="C10" s="71">
        <v>220000000</v>
      </c>
    </row>
    <row r="11" spans="1:3" x14ac:dyDescent="0.3">
      <c r="A11" t="s">
        <v>545</v>
      </c>
      <c r="C11" s="71">
        <v>220000000</v>
      </c>
    </row>
    <row r="12" spans="1:3" x14ac:dyDescent="0.3">
      <c r="A12" t="s">
        <v>59</v>
      </c>
      <c r="B12" t="s">
        <v>390</v>
      </c>
      <c r="C12" s="71">
        <v>231010000</v>
      </c>
    </row>
    <row r="13" spans="1:3" x14ac:dyDescent="0.3">
      <c r="A13" t="s">
        <v>544</v>
      </c>
      <c r="C13" s="71">
        <v>231010000</v>
      </c>
    </row>
    <row r="14" spans="1:3" x14ac:dyDescent="0.3">
      <c r="A14" t="s">
        <v>17</v>
      </c>
      <c r="B14" t="s">
        <v>393</v>
      </c>
      <c r="C14" s="71">
        <v>44233795</v>
      </c>
    </row>
    <row r="15" spans="1:3" x14ac:dyDescent="0.3">
      <c r="B15" t="s">
        <v>385</v>
      </c>
      <c r="C15" s="71">
        <v>70000000</v>
      </c>
    </row>
    <row r="16" spans="1:3" x14ac:dyDescent="0.3">
      <c r="B16" t="s">
        <v>386</v>
      </c>
      <c r="C16" s="71">
        <v>12000000</v>
      </c>
    </row>
    <row r="17" spans="1:3" x14ac:dyDescent="0.3">
      <c r="B17" t="s">
        <v>391</v>
      </c>
      <c r="C17" s="71">
        <v>772000</v>
      </c>
    </row>
    <row r="18" spans="1:3" x14ac:dyDescent="0.3">
      <c r="B18" t="s">
        <v>392</v>
      </c>
      <c r="C18" s="71">
        <v>1500000</v>
      </c>
    </row>
    <row r="19" spans="1:3" x14ac:dyDescent="0.3">
      <c r="A19" t="s">
        <v>546</v>
      </c>
      <c r="C19" s="71">
        <v>128505795</v>
      </c>
    </row>
    <row r="20" spans="1:3" x14ac:dyDescent="0.3">
      <c r="A20" t="s">
        <v>28</v>
      </c>
      <c r="B20" t="s">
        <v>396</v>
      </c>
      <c r="C20" s="71">
        <v>15800000</v>
      </c>
    </row>
    <row r="21" spans="1:3" x14ac:dyDescent="0.3">
      <c r="A21" t="s">
        <v>548</v>
      </c>
      <c r="C21" s="71">
        <v>15800000</v>
      </c>
    </row>
    <row r="22" spans="1:3" x14ac:dyDescent="0.3">
      <c r="A22" t="s">
        <v>24</v>
      </c>
      <c r="B22" t="s">
        <v>384</v>
      </c>
      <c r="C22" s="71">
        <v>3000000</v>
      </c>
    </row>
    <row r="23" spans="1:3" x14ac:dyDescent="0.3">
      <c r="A23" t="s">
        <v>549</v>
      </c>
      <c r="C23" s="71">
        <v>3000000</v>
      </c>
    </row>
    <row r="24" spans="1:3" x14ac:dyDescent="0.3">
      <c r="A24" t="s">
        <v>57</v>
      </c>
      <c r="B24" t="s">
        <v>389</v>
      </c>
      <c r="C24" s="71">
        <v>50000000</v>
      </c>
    </row>
    <row r="25" spans="1:3" x14ac:dyDescent="0.3">
      <c r="A25" t="s">
        <v>547</v>
      </c>
      <c r="C25" s="71">
        <v>50000000</v>
      </c>
    </row>
    <row r="26" spans="1:3" x14ac:dyDescent="0.3">
      <c r="A26" t="s">
        <v>38</v>
      </c>
      <c r="B26" t="s">
        <v>394</v>
      </c>
      <c r="C26" s="71">
        <v>2700000</v>
      </c>
    </row>
    <row r="27" spans="1:3" x14ac:dyDescent="0.3">
      <c r="A27" t="s">
        <v>550</v>
      </c>
      <c r="C27" s="71">
        <v>2700000</v>
      </c>
    </row>
    <row r="28" spans="1:3" x14ac:dyDescent="0.3">
      <c r="A28" t="s">
        <v>378</v>
      </c>
      <c r="C28" s="71">
        <v>981812375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C0D8-13D5-814D-8BC1-D0CFDB57FF84}">
  <dimension ref="A2:D39"/>
  <sheetViews>
    <sheetView zoomScale="99" zoomScaleNormal="99" workbookViewId="0">
      <selection activeCell="C29" sqref="C29"/>
    </sheetView>
  </sheetViews>
  <sheetFormatPr defaultColWidth="11.19921875" defaultRowHeight="15.6" x14ac:dyDescent="0.3"/>
  <cols>
    <col min="1" max="1" width="9.69921875" bestFit="1" customWidth="1"/>
    <col min="2" max="2" width="10" customWidth="1"/>
    <col min="3" max="3" width="18.296875" customWidth="1"/>
  </cols>
  <sheetData>
    <row r="2" spans="1:3" x14ac:dyDescent="0.3">
      <c r="A2" s="6"/>
      <c r="B2" s="24"/>
      <c r="C2" s="7"/>
    </row>
    <row r="3" spans="1:3" x14ac:dyDescent="0.3">
      <c r="A3" s="6"/>
      <c r="B3" s="24"/>
      <c r="C3" s="7"/>
    </row>
    <row r="4" spans="1:3" x14ac:dyDescent="0.3">
      <c r="A4" s="6" t="s">
        <v>398</v>
      </c>
      <c r="B4" s="24">
        <v>12345566777777</v>
      </c>
      <c r="C4" s="7">
        <v>44969</v>
      </c>
    </row>
    <row r="9" spans="1:3" x14ac:dyDescent="0.3">
      <c r="A9" s="29" t="s">
        <v>402</v>
      </c>
    </row>
    <row r="11" spans="1:3" x14ac:dyDescent="0.3">
      <c r="A11" s="6" t="s">
        <v>399</v>
      </c>
      <c r="B11" s="6" t="s">
        <v>400</v>
      </c>
      <c r="C11" s="6" t="s">
        <v>401</v>
      </c>
    </row>
    <row r="12" spans="1:3" x14ac:dyDescent="0.3">
      <c r="A12">
        <v>100</v>
      </c>
      <c r="B12">
        <v>5</v>
      </c>
      <c r="C12" s="44">
        <f>IF(B12=0,"Not Possible",A12/B12)</f>
        <v>20</v>
      </c>
    </row>
    <row r="13" spans="1:3" x14ac:dyDescent="0.3">
      <c r="A13">
        <v>300</v>
      </c>
      <c r="B13">
        <v>9</v>
      </c>
      <c r="C13" s="44">
        <f t="shared" ref="C13:C16" si="0">IF(B13=0,"Not Possible",A13/B13)</f>
        <v>33.333333333333336</v>
      </c>
    </row>
    <row r="14" spans="1:3" x14ac:dyDescent="0.3">
      <c r="A14">
        <v>50</v>
      </c>
      <c r="B14">
        <v>0</v>
      </c>
      <c r="C14" s="44" t="str">
        <f t="shared" si="0"/>
        <v>Not Possible</v>
      </c>
    </row>
    <row r="15" spans="1:3" x14ac:dyDescent="0.3">
      <c r="A15">
        <v>90</v>
      </c>
      <c r="B15">
        <v>9</v>
      </c>
      <c r="C15" s="44">
        <f t="shared" si="0"/>
        <v>10</v>
      </c>
    </row>
    <row r="16" spans="1:3" x14ac:dyDescent="0.3">
      <c r="A16">
        <v>90</v>
      </c>
      <c r="B16">
        <v>0</v>
      </c>
      <c r="C16" s="44" t="str">
        <f t="shared" si="0"/>
        <v>Not Possible</v>
      </c>
    </row>
    <row r="18" spans="1:4" x14ac:dyDescent="0.3">
      <c r="A18" s="6"/>
    </row>
    <row r="19" spans="1:4" x14ac:dyDescent="0.3">
      <c r="A19" s="6" t="s">
        <v>435</v>
      </c>
      <c r="B19" t="e">
        <f ca="1">SUUM(10,20)</f>
        <v>#NAME?</v>
      </c>
      <c r="C19" t="e">
        <f ca="1">vloookup()</f>
        <v>#NAME?</v>
      </c>
    </row>
    <row r="23" spans="1:4" x14ac:dyDescent="0.3">
      <c r="A23" s="6" t="s">
        <v>434</v>
      </c>
      <c r="B23" t="s">
        <v>403</v>
      </c>
      <c r="C23" t="s">
        <v>433</v>
      </c>
      <c r="D23" t="e">
        <f>B23+C23</f>
        <v>#VALUE!</v>
      </c>
    </row>
    <row r="24" spans="1:4" x14ac:dyDescent="0.3">
      <c r="B24">
        <v>20</v>
      </c>
      <c r="C24">
        <v>30</v>
      </c>
      <c r="D24">
        <f>B24+C24</f>
        <v>50</v>
      </c>
    </row>
    <row r="26" spans="1:4" x14ac:dyDescent="0.3">
      <c r="A26" s="6" t="s">
        <v>436</v>
      </c>
      <c r="B26">
        <v>10</v>
      </c>
      <c r="C26">
        <v>20</v>
      </c>
      <c r="D26">
        <f>SUM(B26,C26)</f>
        <v>30</v>
      </c>
    </row>
    <row r="29" spans="1:4" x14ac:dyDescent="0.3">
      <c r="A29" s="6" t="s">
        <v>437</v>
      </c>
      <c r="B29" t="e">
        <f>SQRT(-9)</f>
        <v>#NUM!</v>
      </c>
      <c r="C29" t="e">
        <f>POWER(2,10000000000000)</f>
        <v>#NUM!</v>
      </c>
    </row>
    <row r="34" spans="1:3" x14ac:dyDescent="0.3">
      <c r="A34" s="6" t="s">
        <v>399</v>
      </c>
      <c r="B34" s="6" t="s">
        <v>400</v>
      </c>
    </row>
    <row r="35" spans="1:3" x14ac:dyDescent="0.3">
      <c r="A35">
        <v>100</v>
      </c>
      <c r="B35">
        <v>5</v>
      </c>
      <c r="C35" s="44">
        <f>IFERROR(A35/B35,"Can't Divide")</f>
        <v>20</v>
      </c>
    </row>
    <row r="36" spans="1:3" x14ac:dyDescent="0.3">
      <c r="A36">
        <v>300</v>
      </c>
      <c r="B36">
        <v>9</v>
      </c>
      <c r="C36" s="44">
        <f t="shared" ref="C36:C39" si="1">IFERROR(A36/B36,"Can't Divide")</f>
        <v>33.333333333333336</v>
      </c>
    </row>
    <row r="37" spans="1:3" x14ac:dyDescent="0.3">
      <c r="A37">
        <v>50</v>
      </c>
      <c r="B37">
        <v>0</v>
      </c>
      <c r="C37" s="44" t="str">
        <f t="shared" si="1"/>
        <v>Can't Divide</v>
      </c>
    </row>
    <row r="38" spans="1:3" x14ac:dyDescent="0.3">
      <c r="A38">
        <v>90</v>
      </c>
      <c r="B38">
        <v>9</v>
      </c>
      <c r="C38" s="44">
        <f t="shared" si="1"/>
        <v>10</v>
      </c>
    </row>
    <row r="39" spans="1:3" x14ac:dyDescent="0.3">
      <c r="A39">
        <v>90</v>
      </c>
      <c r="B39">
        <v>0</v>
      </c>
      <c r="C39" s="44" t="str">
        <f t="shared" si="1"/>
        <v>Can't Divide</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D114-A89C-4CD5-A07A-51BD9A7871E0}">
  <dimension ref="A1"/>
  <sheetViews>
    <sheetView workbookViewId="0"/>
  </sheetViews>
  <sheetFormatPr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B2EF81-11A4-4BFC-97D2-C231878A72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1_Basics</vt:lpstr>
      <vt:lpstr>1_InsDelHide</vt:lpstr>
      <vt:lpstr>2_AutoFill</vt:lpstr>
      <vt:lpstr>2_FlashFill</vt:lpstr>
      <vt:lpstr>3_Home</vt:lpstr>
      <vt:lpstr>3_Merge</vt:lpstr>
      <vt:lpstr>3_ConditionalF</vt:lpstr>
      <vt:lpstr>3_AutofitColumn</vt:lpstr>
      <vt:lpstr>3_FindSelect</vt:lpstr>
      <vt:lpstr>3_Sort</vt:lpstr>
      <vt:lpstr>3_Filter</vt:lpstr>
      <vt:lpstr>4_FreezeSplit</vt:lpstr>
      <vt:lpstr>5_Functions</vt:lpstr>
      <vt:lpstr>6_AbsRelReferences</vt:lpstr>
      <vt:lpstr>7_LogicalF</vt:lpstr>
      <vt:lpstr>7_AndOR</vt:lpstr>
      <vt:lpstr>8_TextF</vt:lpstr>
      <vt:lpstr>9_VLookUp</vt:lpstr>
      <vt:lpstr>9_VLookUpError</vt:lpstr>
      <vt:lpstr>10_Table</vt:lpstr>
      <vt:lpstr>10_Charts</vt:lpstr>
      <vt:lpstr>Sheet2</vt:lpstr>
      <vt:lpstr>Sheet3</vt:lpstr>
      <vt:lpstr>11_PivotTable</vt:lpstr>
      <vt:lpstr>11_PvtTblSuggestion</vt:lpstr>
      <vt:lpstr>12_Errors</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Albin Mathew</cp:lastModifiedBy>
  <dcterms:created xsi:type="dcterms:W3CDTF">2023-02-05T09:53:49Z</dcterms:created>
  <dcterms:modified xsi:type="dcterms:W3CDTF">2024-03-05T05:44:09Z</dcterms:modified>
</cp:coreProperties>
</file>