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ol\Documents\Git\math_modeling_decision_making\MidTerm\"/>
    </mc:Choice>
  </mc:AlternateContent>
  <xr:revisionPtr revIDLastSave="0" documentId="13_ncr:1_{DE3A847F-CFCB-4FCC-AE99-BE97D5EEAD01}" xr6:coauthVersionLast="45" xr6:coauthVersionMax="45" xr10:uidLastSave="{00000000-0000-0000-0000-000000000000}"/>
  <bookViews>
    <workbookView xWindow="690" yWindow="0" windowWidth="25995" windowHeight="21090" xr2:uid="{BF13AA7A-6DEE-49E5-9845-FFA137B5CD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6" i="2" l="1"/>
  <c r="L66" i="2"/>
  <c r="E66" i="2"/>
  <c r="M62" i="2"/>
  <c r="L62" i="2"/>
  <c r="K62" i="2"/>
  <c r="M61" i="2"/>
  <c r="L61" i="2"/>
  <c r="K61" i="2"/>
  <c r="M60" i="2"/>
  <c r="L60" i="2"/>
  <c r="K60" i="2"/>
  <c r="M59" i="2"/>
  <c r="L59" i="2"/>
  <c r="K59" i="2"/>
  <c r="M58" i="2"/>
  <c r="L58" i="2"/>
  <c r="K58" i="2"/>
  <c r="M57" i="2"/>
  <c r="M63" i="2" s="1"/>
  <c r="L57" i="2"/>
  <c r="K57" i="2"/>
  <c r="J56" i="2"/>
  <c r="I56" i="2"/>
  <c r="I63" i="2" s="1"/>
  <c r="I66" i="2" s="1"/>
  <c r="H56" i="2"/>
  <c r="G56" i="2"/>
  <c r="F56" i="2"/>
  <c r="E56" i="2"/>
  <c r="J55" i="2"/>
  <c r="I55" i="2"/>
  <c r="H55" i="2"/>
  <c r="G55" i="2"/>
  <c r="F55" i="2"/>
  <c r="E55" i="2"/>
  <c r="E63" i="2"/>
  <c r="L63" i="2"/>
  <c r="Q32" i="2"/>
  <c r="S32" i="2" s="1"/>
  <c r="T32" i="2" s="1"/>
  <c r="Q31" i="2"/>
  <c r="S31" i="2" s="1"/>
  <c r="T31" i="2" s="1"/>
  <c r="P32" i="2"/>
  <c r="P31" i="2"/>
  <c r="K33" i="2"/>
  <c r="L33" i="2"/>
  <c r="M33" i="2"/>
  <c r="K34" i="2"/>
  <c r="L34" i="2"/>
  <c r="M34" i="2"/>
  <c r="K35" i="2"/>
  <c r="L35" i="2"/>
  <c r="M35" i="2"/>
  <c r="K36" i="2"/>
  <c r="L36" i="2"/>
  <c r="M36" i="2"/>
  <c r="K37" i="2"/>
  <c r="L37" i="2"/>
  <c r="M37" i="2"/>
  <c r="K38" i="2"/>
  <c r="L38" i="2"/>
  <c r="M38" i="2"/>
  <c r="J32" i="2"/>
  <c r="I32" i="2"/>
  <c r="H32" i="2"/>
  <c r="G32" i="2"/>
  <c r="F32" i="2"/>
  <c r="E32" i="2"/>
  <c r="J31" i="2"/>
  <c r="I31" i="2"/>
  <c r="H31" i="2"/>
  <c r="G31" i="2"/>
  <c r="F31" i="2"/>
  <c r="E31" i="2"/>
  <c r="H63" i="2" l="1"/>
  <c r="H66" i="2" s="1"/>
  <c r="F63" i="2"/>
  <c r="F66" i="2" s="1"/>
  <c r="J63" i="2"/>
  <c r="J66" i="2" s="1"/>
  <c r="K63" i="2"/>
  <c r="K66" i="2" s="1"/>
  <c r="G63" i="2"/>
  <c r="G66" i="2" s="1"/>
</calcChain>
</file>

<file path=xl/sharedStrings.xml><?xml version="1.0" encoding="utf-8"?>
<sst xmlns="http://schemas.openxmlformats.org/spreadsheetml/2006/main" count="647" uniqueCount="30">
  <si>
    <t>FROM</t>
  </si>
  <si>
    <t>TO</t>
  </si>
  <si>
    <t>NY</t>
  </si>
  <si>
    <t>FL</t>
  </si>
  <si>
    <t>ZA</t>
  </si>
  <si>
    <t>GA</t>
  </si>
  <si>
    <t>KE</t>
  </si>
  <si>
    <t>AN</t>
  </si>
  <si>
    <t>SE</t>
  </si>
  <si>
    <t>NI</t>
  </si>
  <si>
    <t>DRC</t>
  </si>
  <si>
    <t>CH</t>
  </si>
  <si>
    <t>Distance (Miles)</t>
  </si>
  <si>
    <t>SU</t>
  </si>
  <si>
    <t>----</t>
  </si>
  <si>
    <t>Cost ($000)</t>
  </si>
  <si>
    <t>Restriction: MAX</t>
  </si>
  <si>
    <t>Question 4 Only</t>
  </si>
  <si>
    <t>M</t>
  </si>
  <si>
    <t>Demand</t>
  </si>
  <si>
    <t>Speed</t>
  </si>
  <si>
    <t>Max Capacity</t>
  </si>
  <si>
    <t>#</t>
  </si>
  <si>
    <t>Restriction</t>
  </si>
  <si>
    <t>Total Aid</t>
  </si>
  <si>
    <t>True / False</t>
  </si>
  <si>
    <t>total</t>
  </si>
  <si>
    <t>Airplane</t>
  </si>
  <si>
    <t>Ship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</si>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</sst>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0" tint="-0.499984740745262"/>
      </bottom>
      <diagonal/>
    </border>
    <border>
      <left style="thin">
        <color indexed="64"/>
      </left>
      <right/>
      <top/>
      <bottom style="thick">
        <color theme="0" tint="-0.499984740745262"/>
      </bottom>
      <diagonal/>
    </border>
    <border>
      <left/>
      <right style="thin">
        <color indexed="64"/>
      </right>
      <top/>
      <bottom style="thick">
        <color theme="0" tint="-0.499984740745262"/>
      </bottom>
      <diagonal/>
    </border>
    <border>
      <left/>
      <right/>
      <top style="thick">
        <color theme="0" tint="-0.499984740745262"/>
      </top>
      <bottom/>
      <diagonal/>
    </border>
    <border>
      <left style="thin">
        <color indexed="64"/>
      </left>
      <right/>
      <top style="thick">
        <color theme="0" tint="-0.499984740745262"/>
      </top>
      <bottom style="thin">
        <color indexed="64"/>
      </bottom>
      <diagonal/>
    </border>
    <border>
      <left/>
      <right/>
      <top style="thick">
        <color theme="0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0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2" xfId="0" applyBorder="1"/>
    <xf numFmtId="0" fontId="0" fillId="0" borderId="15" xfId="0" applyBorder="1" applyAlignment="1">
      <alignment horizontal="left" vertical="center"/>
    </xf>
    <xf numFmtId="3" fontId="2" fillId="0" borderId="10" xfId="0" applyNumberFormat="1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1" fillId="0" borderId="9" xfId="0" quotePrefix="1" applyNumberFormat="1" applyFont="1" applyBorder="1" applyAlignment="1">
      <alignment horizontal="center" vertical="center"/>
    </xf>
    <xf numFmtId="3" fontId="1" fillId="0" borderId="1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 vertical="center"/>
    </xf>
    <xf numFmtId="3" fontId="1" fillId="0" borderId="12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0" fillId="0" borderId="3" xfId="0" applyBorder="1"/>
    <xf numFmtId="3" fontId="2" fillId="0" borderId="0" xfId="0" applyNumberFormat="1" applyFont="1" applyFill="1" applyBorder="1" applyAlignment="1">
      <alignment horizontal="center" vertical="center"/>
    </xf>
    <xf numFmtId="3" fontId="0" fillId="0" borderId="13" xfId="0" applyNumberFormat="1" applyFont="1" applyBorder="1" applyAlignment="1">
      <alignment horizontal="center" vertical="center"/>
    </xf>
    <xf numFmtId="3" fontId="0" fillId="0" borderId="12" xfId="0" applyNumberFormat="1" applyFont="1" applyBorder="1" applyAlignment="1">
      <alignment horizontal="center" vertical="center"/>
    </xf>
    <xf numFmtId="3" fontId="5" fillId="0" borderId="12" xfId="0" applyNumberFormat="1" applyFont="1" applyBorder="1" applyAlignment="1">
      <alignment horizontal="center" vertical="center"/>
    </xf>
    <xf numFmtId="3" fontId="5" fillId="0" borderId="14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0" fillId="0" borderId="0" xfId="0" applyNumberForma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A678-0989-4318-A545-1D2142218D79}">
  <dimension ref="C2:P62"/>
  <sheetViews>
    <sheetView showGridLines="0" tabSelected="1" workbookViewId="0">
      <selection activeCell="C68" sqref="C68"/>
    </sheetView>
  </sheetViews>
  <sheetFormatPr defaultRowHeight="15" x14ac:dyDescent="0.25"/>
  <cols>
    <col min="3" max="13" width="9.140625" style="1"/>
  </cols>
  <sheetData>
    <row r="2" spans="3:16" ht="15.75" thickBot="1" x14ac:dyDescent="0.3"/>
    <row r="3" spans="3:16" ht="15.75" thickTop="1" x14ac:dyDescent="0.25">
      <c r="C3" s="15" t="s">
        <v>12</v>
      </c>
      <c r="D3" s="11"/>
      <c r="E3" s="51" t="s">
        <v>1</v>
      </c>
      <c r="F3" s="52"/>
      <c r="G3" s="52"/>
      <c r="H3" s="52"/>
      <c r="I3" s="52"/>
      <c r="J3" s="52"/>
      <c r="K3" s="52"/>
      <c r="L3" s="52"/>
      <c r="M3" s="53"/>
      <c r="N3" s="12"/>
    </row>
    <row r="4" spans="3:16" x14ac:dyDescent="0.25">
      <c r="C4" s="6"/>
      <c r="D4" s="7"/>
      <c r="E4" s="3" t="s">
        <v>4</v>
      </c>
      <c r="F4" s="4" t="s">
        <v>5</v>
      </c>
      <c r="G4" s="4" t="s">
        <v>6</v>
      </c>
      <c r="H4" s="4" t="s">
        <v>13</v>
      </c>
      <c r="I4" s="4" t="s">
        <v>7</v>
      </c>
      <c r="J4" s="4" t="s">
        <v>8</v>
      </c>
      <c r="K4" s="4" t="s">
        <v>9</v>
      </c>
      <c r="L4" s="4" t="s">
        <v>10</v>
      </c>
      <c r="M4" s="5" t="s">
        <v>11</v>
      </c>
      <c r="N4" s="39"/>
    </row>
    <row r="5" spans="3:16" x14ac:dyDescent="0.25">
      <c r="C5" s="54" t="s">
        <v>0</v>
      </c>
      <c r="D5" s="8" t="s">
        <v>2</v>
      </c>
      <c r="E5" s="16">
        <v>8098</v>
      </c>
      <c r="F5" s="17">
        <v>6024</v>
      </c>
      <c r="G5" s="18">
        <v>8050</v>
      </c>
      <c r="H5" s="18">
        <v>7041</v>
      </c>
      <c r="I5" s="17">
        <v>6526</v>
      </c>
      <c r="J5" s="17">
        <v>4172</v>
      </c>
      <c r="K5" s="19" t="s">
        <v>14</v>
      </c>
      <c r="L5" s="19" t="s">
        <v>14</v>
      </c>
      <c r="M5" s="25" t="s">
        <v>14</v>
      </c>
      <c r="N5" s="13"/>
    </row>
    <row r="6" spans="3:16" x14ac:dyDescent="0.25">
      <c r="C6" s="55"/>
      <c r="D6" s="2" t="s">
        <v>3</v>
      </c>
      <c r="E6" s="21">
        <v>7944</v>
      </c>
      <c r="F6" s="22">
        <v>6329</v>
      </c>
      <c r="G6" s="23">
        <v>7961</v>
      </c>
      <c r="H6" s="23">
        <v>7084</v>
      </c>
      <c r="I6" s="22">
        <v>6828</v>
      </c>
      <c r="J6" s="22">
        <v>3924</v>
      </c>
      <c r="K6" s="24" t="s">
        <v>14</v>
      </c>
      <c r="L6" s="24" t="s">
        <v>14</v>
      </c>
      <c r="M6" s="25" t="s">
        <v>14</v>
      </c>
      <c r="N6" s="13"/>
    </row>
    <row r="7" spans="3:16" x14ac:dyDescent="0.25">
      <c r="C7" s="55"/>
      <c r="D7" s="2" t="s">
        <v>4</v>
      </c>
      <c r="E7" s="26" t="s">
        <v>14</v>
      </c>
      <c r="F7" s="24" t="s">
        <v>14</v>
      </c>
      <c r="G7" s="24" t="s">
        <v>14</v>
      </c>
      <c r="H7" s="24" t="s">
        <v>14</v>
      </c>
      <c r="I7" s="24" t="s">
        <v>14</v>
      </c>
      <c r="J7" s="24" t="s">
        <v>14</v>
      </c>
      <c r="K7" s="23">
        <v>4070</v>
      </c>
      <c r="L7" s="23">
        <v>746</v>
      </c>
      <c r="M7" s="27">
        <v>2110</v>
      </c>
      <c r="N7" s="13"/>
      <c r="P7" s="40"/>
    </row>
    <row r="8" spans="3:16" x14ac:dyDescent="0.25">
      <c r="C8" s="55"/>
      <c r="D8" s="2" t="s">
        <v>5</v>
      </c>
      <c r="E8" s="26" t="s">
        <v>14</v>
      </c>
      <c r="F8" s="24" t="s">
        <v>14</v>
      </c>
      <c r="G8" s="24" t="s">
        <v>14</v>
      </c>
      <c r="H8" s="24" t="s">
        <v>14</v>
      </c>
      <c r="I8" s="24" t="s">
        <v>14</v>
      </c>
      <c r="J8" s="24" t="s">
        <v>14</v>
      </c>
      <c r="K8" s="28">
        <v>1032</v>
      </c>
      <c r="L8" s="28">
        <v>1842</v>
      </c>
      <c r="M8" s="29">
        <v>1415</v>
      </c>
      <c r="N8" s="13"/>
    </row>
    <row r="9" spans="3:16" x14ac:dyDescent="0.25">
      <c r="C9" s="55"/>
      <c r="D9" s="2" t="s">
        <v>13</v>
      </c>
      <c r="E9" s="26" t="s">
        <v>14</v>
      </c>
      <c r="F9" s="24" t="s">
        <v>14</v>
      </c>
      <c r="G9" s="24" t="s">
        <v>14</v>
      </c>
      <c r="H9" s="24" t="s">
        <v>14</v>
      </c>
      <c r="I9" s="24" t="s">
        <v>14</v>
      </c>
      <c r="J9" s="24" t="s">
        <v>14</v>
      </c>
      <c r="K9" s="23">
        <v>2065</v>
      </c>
      <c r="L9" s="23">
        <v>1377</v>
      </c>
      <c r="M9" s="27">
        <v>1200</v>
      </c>
      <c r="N9" s="13"/>
    </row>
    <row r="10" spans="3:16" x14ac:dyDescent="0.25">
      <c r="C10" s="55"/>
      <c r="D10" s="2" t="s">
        <v>6</v>
      </c>
      <c r="E10" s="26" t="s">
        <v>14</v>
      </c>
      <c r="F10" s="24" t="s">
        <v>14</v>
      </c>
      <c r="G10" s="24" t="s">
        <v>14</v>
      </c>
      <c r="H10" s="24" t="s">
        <v>14</v>
      </c>
      <c r="I10" s="24" t="s">
        <v>14</v>
      </c>
      <c r="J10" s="24" t="s">
        <v>14</v>
      </c>
      <c r="K10" s="23">
        <v>2054</v>
      </c>
      <c r="L10" s="23">
        <v>1090</v>
      </c>
      <c r="M10" s="27">
        <v>1768</v>
      </c>
      <c r="N10" s="13"/>
    </row>
    <row r="11" spans="3:16" x14ac:dyDescent="0.25">
      <c r="C11" s="55"/>
      <c r="D11" s="2" t="s">
        <v>7</v>
      </c>
      <c r="E11" s="26" t="s">
        <v>14</v>
      </c>
      <c r="F11" s="24" t="s">
        <v>14</v>
      </c>
      <c r="G11" s="24" t="s">
        <v>14</v>
      </c>
      <c r="H11" s="24" t="s">
        <v>14</v>
      </c>
      <c r="I11" s="24" t="s">
        <v>14</v>
      </c>
      <c r="J11" s="24" t="s">
        <v>14</v>
      </c>
      <c r="K11" s="28">
        <v>2916</v>
      </c>
      <c r="L11" s="28">
        <v>1389</v>
      </c>
      <c r="M11" s="29">
        <v>2652</v>
      </c>
      <c r="N11" s="13"/>
    </row>
    <row r="12" spans="3:16" x14ac:dyDescent="0.25">
      <c r="C12" s="57"/>
      <c r="D12" s="9" t="s">
        <v>8</v>
      </c>
      <c r="E12" s="35" t="s">
        <v>14</v>
      </c>
      <c r="F12" s="36" t="s">
        <v>14</v>
      </c>
      <c r="G12" s="36" t="s">
        <v>14</v>
      </c>
      <c r="H12" s="36" t="s">
        <v>14</v>
      </c>
      <c r="I12" s="36" t="s">
        <v>14</v>
      </c>
      <c r="J12" s="36" t="s">
        <v>14</v>
      </c>
      <c r="K12" s="37">
        <v>1656</v>
      </c>
      <c r="L12" s="37">
        <v>4623</v>
      </c>
      <c r="M12" s="38">
        <v>2725</v>
      </c>
      <c r="N12" s="39"/>
    </row>
    <row r="13" spans="3:16" ht="15.75" thickBot="1" x14ac:dyDescent="0.3">
      <c r="C13" s="56" t="s">
        <v>19</v>
      </c>
      <c r="D13" s="58"/>
      <c r="E13" s="41">
        <v>150000</v>
      </c>
      <c r="F13" s="42">
        <v>100000</v>
      </c>
      <c r="G13" s="42">
        <v>120000</v>
      </c>
      <c r="H13" s="42">
        <v>90000</v>
      </c>
      <c r="I13" s="42">
        <v>130000</v>
      </c>
      <c r="J13" s="42">
        <v>50000</v>
      </c>
      <c r="K13" s="43">
        <v>100000</v>
      </c>
      <c r="L13" s="43">
        <v>180000</v>
      </c>
      <c r="M13" s="44">
        <v>80000</v>
      </c>
      <c r="N13" s="14"/>
    </row>
    <row r="14" spans="3:16" ht="15.75" thickTop="1" x14ac:dyDescent="0.25">
      <c r="E14" s="59" t="s">
        <v>27</v>
      </c>
      <c r="F14" s="60" t="s">
        <v>28</v>
      </c>
      <c r="G14" s="61" t="s">
        <v>29</v>
      </c>
    </row>
    <row r="15" spans="3:16" ht="15.75" thickBot="1" x14ac:dyDescent="0.3"/>
    <row r="16" spans="3:16" ht="15.75" thickTop="1" x14ac:dyDescent="0.25">
      <c r="C16" s="15" t="s">
        <v>15</v>
      </c>
      <c r="D16" s="11"/>
      <c r="E16" s="51" t="s">
        <v>1</v>
      </c>
      <c r="F16" s="52"/>
      <c r="G16" s="52"/>
      <c r="H16" s="52"/>
      <c r="I16" s="52"/>
      <c r="J16" s="52"/>
      <c r="K16" s="52"/>
      <c r="L16" s="52"/>
      <c r="M16" s="53"/>
      <c r="N16" s="12"/>
    </row>
    <row r="17" spans="3:14" x14ac:dyDescent="0.25">
      <c r="C17" s="6"/>
      <c r="D17" s="7"/>
      <c r="E17" s="3" t="s">
        <v>4</v>
      </c>
      <c r="F17" s="4" t="s">
        <v>5</v>
      </c>
      <c r="G17" s="4" t="s">
        <v>6</v>
      </c>
      <c r="H17" s="4" t="s">
        <v>13</v>
      </c>
      <c r="I17" s="4" t="s">
        <v>7</v>
      </c>
      <c r="J17" s="4" t="s">
        <v>8</v>
      </c>
      <c r="K17" s="4" t="s">
        <v>9</v>
      </c>
      <c r="L17" s="4" t="s">
        <v>10</v>
      </c>
      <c r="M17" s="5" t="s">
        <v>11</v>
      </c>
    </row>
    <row r="18" spans="3:14" x14ac:dyDescent="0.25">
      <c r="C18" s="54" t="s">
        <v>0</v>
      </c>
      <c r="D18" s="8" t="s">
        <v>2</v>
      </c>
      <c r="E18" s="16">
        <v>50</v>
      </c>
      <c r="F18" s="17">
        <v>30</v>
      </c>
      <c r="G18" s="18">
        <v>55</v>
      </c>
      <c r="H18" s="18">
        <v>45</v>
      </c>
      <c r="I18" s="17">
        <v>30</v>
      </c>
      <c r="J18" s="17">
        <v>32</v>
      </c>
      <c r="K18" s="19" t="s">
        <v>14</v>
      </c>
      <c r="L18" s="19" t="s">
        <v>14</v>
      </c>
      <c r="M18" s="20" t="s">
        <v>14</v>
      </c>
    </row>
    <row r="19" spans="3:14" x14ac:dyDescent="0.25">
      <c r="C19" s="55"/>
      <c r="D19" s="2" t="s">
        <v>3</v>
      </c>
      <c r="E19" s="21">
        <v>57</v>
      </c>
      <c r="F19" s="22">
        <v>48</v>
      </c>
      <c r="G19" s="23">
        <v>61</v>
      </c>
      <c r="H19" s="23">
        <v>49</v>
      </c>
      <c r="I19" s="22">
        <v>44</v>
      </c>
      <c r="J19" s="22">
        <v>56</v>
      </c>
      <c r="K19" s="24" t="s">
        <v>14</v>
      </c>
      <c r="L19" s="24" t="s">
        <v>14</v>
      </c>
      <c r="M19" s="25" t="s">
        <v>14</v>
      </c>
    </row>
    <row r="20" spans="3:14" x14ac:dyDescent="0.25">
      <c r="C20" s="55"/>
      <c r="D20" s="2" t="s">
        <v>4</v>
      </c>
      <c r="E20" s="26" t="s">
        <v>14</v>
      </c>
      <c r="F20" s="24" t="s">
        <v>14</v>
      </c>
      <c r="G20" s="24" t="s">
        <v>14</v>
      </c>
      <c r="H20" s="24" t="s">
        <v>14</v>
      </c>
      <c r="I20" s="24" t="s">
        <v>14</v>
      </c>
      <c r="J20" s="24" t="s">
        <v>14</v>
      </c>
      <c r="K20" s="23">
        <v>24</v>
      </c>
      <c r="L20" s="23">
        <v>22</v>
      </c>
      <c r="M20" s="27">
        <v>23</v>
      </c>
    </row>
    <row r="21" spans="3:14" x14ac:dyDescent="0.25">
      <c r="C21" s="55"/>
      <c r="D21" s="2" t="s">
        <v>5</v>
      </c>
      <c r="E21" s="26" t="s">
        <v>14</v>
      </c>
      <c r="F21" s="24" t="s">
        <v>14</v>
      </c>
      <c r="G21" s="24" t="s">
        <v>14</v>
      </c>
      <c r="H21" s="24" t="s">
        <v>14</v>
      </c>
      <c r="I21" s="24" t="s">
        <v>14</v>
      </c>
      <c r="J21" s="24" t="s">
        <v>14</v>
      </c>
      <c r="K21" s="28">
        <v>3</v>
      </c>
      <c r="L21" s="28">
        <v>4</v>
      </c>
      <c r="M21" s="29">
        <v>7</v>
      </c>
    </row>
    <row r="22" spans="3:14" x14ac:dyDescent="0.25">
      <c r="C22" s="55"/>
      <c r="D22" s="2" t="s">
        <v>13</v>
      </c>
      <c r="E22" s="26" t="s">
        <v>14</v>
      </c>
      <c r="F22" s="24" t="s">
        <v>14</v>
      </c>
      <c r="G22" s="24" t="s">
        <v>14</v>
      </c>
      <c r="H22" s="24" t="s">
        <v>14</v>
      </c>
      <c r="I22" s="24" t="s">
        <v>14</v>
      </c>
      <c r="J22" s="24" t="s">
        <v>14</v>
      </c>
      <c r="K22" s="23">
        <v>22</v>
      </c>
      <c r="L22" s="23">
        <v>19</v>
      </c>
      <c r="M22" s="27">
        <v>4</v>
      </c>
    </row>
    <row r="23" spans="3:14" x14ac:dyDescent="0.25">
      <c r="C23" s="55"/>
      <c r="D23" s="2" t="s">
        <v>6</v>
      </c>
      <c r="E23" s="26" t="s">
        <v>14</v>
      </c>
      <c r="F23" s="24" t="s">
        <v>14</v>
      </c>
      <c r="G23" s="24" t="s">
        <v>14</v>
      </c>
      <c r="H23" s="24" t="s">
        <v>14</v>
      </c>
      <c r="I23" s="24" t="s">
        <v>14</v>
      </c>
      <c r="J23" s="24" t="s">
        <v>14</v>
      </c>
      <c r="K23" s="23">
        <v>28</v>
      </c>
      <c r="L23" s="23">
        <v>25</v>
      </c>
      <c r="M23" s="27">
        <v>2</v>
      </c>
    </row>
    <row r="24" spans="3:14" x14ac:dyDescent="0.25">
      <c r="C24" s="55"/>
      <c r="D24" s="2" t="s">
        <v>7</v>
      </c>
      <c r="E24" s="26" t="s">
        <v>14</v>
      </c>
      <c r="F24" s="24" t="s">
        <v>14</v>
      </c>
      <c r="G24" s="24" t="s">
        <v>14</v>
      </c>
      <c r="H24" s="24" t="s">
        <v>14</v>
      </c>
      <c r="I24" s="24" t="s">
        <v>14</v>
      </c>
      <c r="J24" s="24" t="s">
        <v>14</v>
      </c>
      <c r="K24" s="28">
        <v>3</v>
      </c>
      <c r="L24" s="28">
        <v>5</v>
      </c>
      <c r="M24" s="29">
        <v>8</v>
      </c>
      <c r="N24" s="13"/>
    </row>
    <row r="25" spans="3:14" ht="15.75" thickBot="1" x14ac:dyDescent="0.3">
      <c r="C25" s="56"/>
      <c r="D25" s="10" t="s">
        <v>8</v>
      </c>
      <c r="E25" s="30" t="s">
        <v>14</v>
      </c>
      <c r="F25" s="31" t="s">
        <v>14</v>
      </c>
      <c r="G25" s="31" t="s">
        <v>14</v>
      </c>
      <c r="H25" s="31" t="s">
        <v>14</v>
      </c>
      <c r="I25" s="31" t="s">
        <v>14</v>
      </c>
      <c r="J25" s="31" t="s">
        <v>14</v>
      </c>
      <c r="K25" s="32">
        <v>5</v>
      </c>
      <c r="L25" s="32">
        <v>5</v>
      </c>
      <c r="M25" s="33">
        <v>9</v>
      </c>
      <c r="N25" s="14"/>
    </row>
    <row r="26" spans="3:14" ht="15.75" thickTop="1" x14ac:dyDescent="0.25">
      <c r="E26" s="59" t="s">
        <v>27</v>
      </c>
      <c r="F26" s="60" t="s">
        <v>28</v>
      </c>
      <c r="G26" s="61" t="s">
        <v>29</v>
      </c>
    </row>
    <row r="27" spans="3:14" ht="15.75" thickBot="1" x14ac:dyDescent="0.3">
      <c r="E27" s="59"/>
      <c r="F27" s="60"/>
      <c r="G27" s="61"/>
    </row>
    <row r="28" spans="3:14" ht="15.75" thickTop="1" x14ac:dyDescent="0.25">
      <c r="C28" s="15" t="s">
        <v>20</v>
      </c>
      <c r="D28" s="11"/>
      <c r="E28" s="51" t="s">
        <v>1</v>
      </c>
      <c r="F28" s="52"/>
      <c r="G28" s="52"/>
      <c r="H28" s="52"/>
      <c r="I28" s="52"/>
      <c r="J28" s="52"/>
      <c r="K28" s="52"/>
      <c r="L28" s="52"/>
      <c r="M28" s="53"/>
      <c r="N28" s="12"/>
    </row>
    <row r="29" spans="3:14" x14ac:dyDescent="0.25">
      <c r="C29" s="6"/>
      <c r="D29" s="7"/>
      <c r="E29" s="3" t="s">
        <v>4</v>
      </c>
      <c r="F29" s="4" t="s">
        <v>5</v>
      </c>
      <c r="G29" s="4" t="s">
        <v>6</v>
      </c>
      <c r="H29" s="4" t="s">
        <v>13</v>
      </c>
      <c r="I29" s="4" t="s">
        <v>7</v>
      </c>
      <c r="J29" s="4" t="s">
        <v>8</v>
      </c>
      <c r="K29" s="4" t="s">
        <v>9</v>
      </c>
      <c r="L29" s="4" t="s">
        <v>10</v>
      </c>
      <c r="M29" s="5" t="s">
        <v>11</v>
      </c>
    </row>
    <row r="30" spans="3:14" x14ac:dyDescent="0.25">
      <c r="C30" s="54" t="s">
        <v>0</v>
      </c>
      <c r="D30" s="8" t="s">
        <v>2</v>
      </c>
      <c r="E30" s="16">
        <v>400</v>
      </c>
      <c r="F30" s="17">
        <v>35</v>
      </c>
      <c r="G30" s="18">
        <v>400</v>
      </c>
      <c r="H30" s="18">
        <v>400</v>
      </c>
      <c r="I30" s="17">
        <v>35</v>
      </c>
      <c r="J30" s="17">
        <v>35</v>
      </c>
      <c r="K30" s="19" t="s">
        <v>14</v>
      </c>
      <c r="L30" s="19" t="s">
        <v>14</v>
      </c>
      <c r="M30" s="20" t="s">
        <v>14</v>
      </c>
    </row>
    <row r="31" spans="3:14" x14ac:dyDescent="0.25">
      <c r="C31" s="55"/>
      <c r="D31" s="2" t="s">
        <v>3</v>
      </c>
      <c r="E31" s="21">
        <v>400</v>
      </c>
      <c r="F31" s="22">
        <v>35</v>
      </c>
      <c r="G31" s="23">
        <v>400</v>
      </c>
      <c r="H31" s="23">
        <v>400</v>
      </c>
      <c r="I31" s="22">
        <v>35</v>
      </c>
      <c r="J31" s="22">
        <v>35</v>
      </c>
      <c r="K31" s="24" t="s">
        <v>14</v>
      </c>
      <c r="L31" s="24" t="s">
        <v>14</v>
      </c>
      <c r="M31" s="25" t="s">
        <v>14</v>
      </c>
    </row>
    <row r="32" spans="3:14" x14ac:dyDescent="0.25">
      <c r="C32" s="55"/>
      <c r="D32" s="2" t="s">
        <v>4</v>
      </c>
      <c r="E32" s="26" t="s">
        <v>14</v>
      </c>
      <c r="F32" s="24" t="s">
        <v>14</v>
      </c>
      <c r="G32" s="24" t="s">
        <v>14</v>
      </c>
      <c r="H32" s="24" t="s">
        <v>14</v>
      </c>
      <c r="I32" s="24" t="s">
        <v>14</v>
      </c>
      <c r="J32" s="24" t="s">
        <v>14</v>
      </c>
      <c r="K32" s="23">
        <v>400</v>
      </c>
      <c r="L32" s="23">
        <v>400</v>
      </c>
      <c r="M32" s="27">
        <v>400</v>
      </c>
    </row>
    <row r="33" spans="3:14" x14ac:dyDescent="0.25">
      <c r="C33" s="55"/>
      <c r="D33" s="2" t="s">
        <v>5</v>
      </c>
      <c r="E33" s="26" t="s">
        <v>14</v>
      </c>
      <c r="F33" s="24" t="s">
        <v>14</v>
      </c>
      <c r="G33" s="24" t="s">
        <v>14</v>
      </c>
      <c r="H33" s="24" t="s">
        <v>14</v>
      </c>
      <c r="I33" s="24" t="s">
        <v>14</v>
      </c>
      <c r="J33" s="24" t="s">
        <v>14</v>
      </c>
      <c r="K33" s="28">
        <v>50</v>
      </c>
      <c r="L33" s="28">
        <v>50</v>
      </c>
      <c r="M33" s="29">
        <v>50</v>
      </c>
    </row>
    <row r="34" spans="3:14" x14ac:dyDescent="0.25">
      <c r="C34" s="55"/>
      <c r="D34" s="2" t="s">
        <v>13</v>
      </c>
      <c r="E34" s="26" t="s">
        <v>14</v>
      </c>
      <c r="F34" s="24" t="s">
        <v>14</v>
      </c>
      <c r="G34" s="24" t="s">
        <v>14</v>
      </c>
      <c r="H34" s="24" t="s">
        <v>14</v>
      </c>
      <c r="I34" s="24" t="s">
        <v>14</v>
      </c>
      <c r="J34" s="24" t="s">
        <v>14</v>
      </c>
      <c r="K34" s="23">
        <v>400</v>
      </c>
      <c r="L34" s="23">
        <v>400</v>
      </c>
      <c r="M34" s="27">
        <v>400</v>
      </c>
    </row>
    <row r="35" spans="3:14" x14ac:dyDescent="0.25">
      <c r="C35" s="55"/>
      <c r="D35" s="2" t="s">
        <v>6</v>
      </c>
      <c r="E35" s="26" t="s">
        <v>14</v>
      </c>
      <c r="F35" s="24" t="s">
        <v>14</v>
      </c>
      <c r="G35" s="24" t="s">
        <v>14</v>
      </c>
      <c r="H35" s="24" t="s">
        <v>14</v>
      </c>
      <c r="I35" s="24" t="s">
        <v>14</v>
      </c>
      <c r="J35" s="24" t="s">
        <v>14</v>
      </c>
      <c r="K35" s="23">
        <v>400</v>
      </c>
      <c r="L35" s="23">
        <v>400</v>
      </c>
      <c r="M35" s="27">
        <v>400</v>
      </c>
    </row>
    <row r="36" spans="3:14" x14ac:dyDescent="0.25">
      <c r="C36" s="55"/>
      <c r="D36" s="2" t="s">
        <v>7</v>
      </c>
      <c r="E36" s="26" t="s">
        <v>14</v>
      </c>
      <c r="F36" s="24" t="s">
        <v>14</v>
      </c>
      <c r="G36" s="24" t="s">
        <v>14</v>
      </c>
      <c r="H36" s="24" t="s">
        <v>14</v>
      </c>
      <c r="I36" s="24" t="s">
        <v>14</v>
      </c>
      <c r="J36" s="24" t="s">
        <v>14</v>
      </c>
      <c r="K36" s="28">
        <v>50</v>
      </c>
      <c r="L36" s="28">
        <v>50</v>
      </c>
      <c r="M36" s="29">
        <v>50</v>
      </c>
      <c r="N36" s="13"/>
    </row>
    <row r="37" spans="3:14" ht="15.75" thickBot="1" x14ac:dyDescent="0.3">
      <c r="C37" s="56"/>
      <c r="D37" s="10" t="s">
        <v>8</v>
      </c>
      <c r="E37" s="30" t="s">
        <v>14</v>
      </c>
      <c r="F37" s="31" t="s">
        <v>14</v>
      </c>
      <c r="G37" s="31" t="s">
        <v>14</v>
      </c>
      <c r="H37" s="31" t="s">
        <v>14</v>
      </c>
      <c r="I37" s="31" t="s">
        <v>14</v>
      </c>
      <c r="J37" s="31" t="s">
        <v>14</v>
      </c>
      <c r="K37" s="32">
        <v>50</v>
      </c>
      <c r="L37" s="32">
        <v>50</v>
      </c>
      <c r="M37" s="33">
        <v>50</v>
      </c>
      <c r="N37" s="14"/>
    </row>
    <row r="38" spans="3:14" ht="15.75" thickTop="1" x14ac:dyDescent="0.25">
      <c r="C38" s="49"/>
      <c r="D38" s="2"/>
      <c r="E38" s="59" t="s">
        <v>27</v>
      </c>
      <c r="F38" s="60" t="s">
        <v>28</v>
      </c>
      <c r="G38" s="61" t="s">
        <v>29</v>
      </c>
      <c r="H38" s="24"/>
      <c r="I38" s="24"/>
      <c r="J38" s="24"/>
      <c r="K38" s="28"/>
      <c r="L38" s="28"/>
      <c r="M38" s="28"/>
      <c r="N38" s="13"/>
    </row>
    <row r="39" spans="3:14" ht="15.75" thickBot="1" x14ac:dyDescent="0.3"/>
    <row r="40" spans="3:14" ht="15.75" thickTop="1" x14ac:dyDescent="0.25">
      <c r="C40" s="15" t="s">
        <v>21</v>
      </c>
      <c r="D40" s="11"/>
      <c r="E40" s="51" t="s">
        <v>1</v>
      </c>
      <c r="F40" s="52"/>
      <c r="G40" s="52"/>
      <c r="H40" s="52"/>
      <c r="I40" s="52"/>
      <c r="J40" s="52"/>
      <c r="K40" s="52"/>
      <c r="L40" s="52"/>
      <c r="M40" s="53"/>
      <c r="N40" s="12"/>
    </row>
    <row r="41" spans="3:14" x14ac:dyDescent="0.25">
      <c r="C41" s="34"/>
      <c r="D41" s="7"/>
      <c r="E41" s="3" t="s">
        <v>4</v>
      </c>
      <c r="F41" s="4" t="s">
        <v>5</v>
      </c>
      <c r="G41" s="4" t="s">
        <v>6</v>
      </c>
      <c r="H41" s="4" t="s">
        <v>13</v>
      </c>
      <c r="I41" s="4" t="s">
        <v>7</v>
      </c>
      <c r="J41" s="4" t="s">
        <v>8</v>
      </c>
      <c r="K41" s="4" t="s">
        <v>9</v>
      </c>
      <c r="L41" s="4" t="s">
        <v>10</v>
      </c>
      <c r="M41" s="5" t="s">
        <v>11</v>
      </c>
    </row>
    <row r="42" spans="3:14" x14ac:dyDescent="0.25">
      <c r="C42" s="54" t="s">
        <v>0</v>
      </c>
      <c r="D42" s="8" t="s">
        <v>2</v>
      </c>
      <c r="E42" s="16">
        <v>150</v>
      </c>
      <c r="F42" s="17">
        <v>240</v>
      </c>
      <c r="G42" s="18">
        <v>150</v>
      </c>
      <c r="H42" s="18">
        <v>150</v>
      </c>
      <c r="I42" s="17">
        <v>240</v>
      </c>
      <c r="J42" s="17">
        <v>240</v>
      </c>
      <c r="K42" s="19" t="s">
        <v>14</v>
      </c>
      <c r="L42" s="19" t="s">
        <v>14</v>
      </c>
      <c r="M42" s="20" t="s">
        <v>14</v>
      </c>
    </row>
    <row r="43" spans="3:14" x14ac:dyDescent="0.25">
      <c r="C43" s="55"/>
      <c r="D43" s="2" t="s">
        <v>3</v>
      </c>
      <c r="E43" s="21">
        <v>150</v>
      </c>
      <c r="F43" s="22">
        <v>240</v>
      </c>
      <c r="G43" s="23">
        <v>150</v>
      </c>
      <c r="H43" s="23">
        <v>150</v>
      </c>
      <c r="I43" s="22">
        <v>240</v>
      </c>
      <c r="J43" s="22">
        <v>240</v>
      </c>
      <c r="K43" s="24" t="s">
        <v>14</v>
      </c>
      <c r="L43" s="24" t="s">
        <v>14</v>
      </c>
      <c r="M43" s="25" t="s">
        <v>14</v>
      </c>
    </row>
    <row r="44" spans="3:14" x14ac:dyDescent="0.25">
      <c r="C44" s="55"/>
      <c r="D44" s="2" t="s">
        <v>4</v>
      </c>
      <c r="E44" s="26" t="s">
        <v>14</v>
      </c>
      <c r="F44" s="24" t="s">
        <v>14</v>
      </c>
      <c r="G44" s="24" t="s">
        <v>14</v>
      </c>
      <c r="H44" s="24" t="s">
        <v>14</v>
      </c>
      <c r="I44" s="24" t="s">
        <v>14</v>
      </c>
      <c r="J44" s="24" t="s">
        <v>14</v>
      </c>
      <c r="K44" s="23">
        <v>150</v>
      </c>
      <c r="L44" s="23">
        <v>150</v>
      </c>
      <c r="M44" s="27">
        <v>150</v>
      </c>
    </row>
    <row r="45" spans="3:14" x14ac:dyDescent="0.25">
      <c r="C45" s="55"/>
      <c r="D45" s="2" t="s">
        <v>5</v>
      </c>
      <c r="E45" s="26" t="s">
        <v>14</v>
      </c>
      <c r="F45" s="24" t="s">
        <v>14</v>
      </c>
      <c r="G45" s="24" t="s">
        <v>14</v>
      </c>
      <c r="H45" s="24" t="s">
        <v>14</v>
      </c>
      <c r="I45" s="24" t="s">
        <v>14</v>
      </c>
      <c r="J45" s="24" t="s">
        <v>14</v>
      </c>
      <c r="K45" s="45">
        <v>17.7</v>
      </c>
      <c r="L45" s="45">
        <v>17.7</v>
      </c>
      <c r="M45" s="46">
        <v>17.7</v>
      </c>
    </row>
    <row r="46" spans="3:14" x14ac:dyDescent="0.25">
      <c r="C46" s="55"/>
      <c r="D46" s="2" t="s">
        <v>13</v>
      </c>
      <c r="E46" s="26" t="s">
        <v>14</v>
      </c>
      <c r="F46" s="24" t="s">
        <v>14</v>
      </c>
      <c r="G46" s="24" t="s">
        <v>14</v>
      </c>
      <c r="H46" s="24" t="s">
        <v>14</v>
      </c>
      <c r="I46" s="24" t="s">
        <v>14</v>
      </c>
      <c r="J46" s="24" t="s">
        <v>14</v>
      </c>
      <c r="K46" s="23">
        <v>150</v>
      </c>
      <c r="L46" s="23">
        <v>150</v>
      </c>
      <c r="M46" s="27">
        <v>150</v>
      </c>
    </row>
    <row r="47" spans="3:14" x14ac:dyDescent="0.25">
      <c r="C47" s="55"/>
      <c r="D47" s="2" t="s">
        <v>6</v>
      </c>
      <c r="E47" s="26" t="s">
        <v>14</v>
      </c>
      <c r="F47" s="24" t="s">
        <v>14</v>
      </c>
      <c r="G47" s="24" t="s">
        <v>14</v>
      </c>
      <c r="H47" s="24" t="s">
        <v>14</v>
      </c>
      <c r="I47" s="24" t="s">
        <v>14</v>
      </c>
      <c r="J47" s="24" t="s">
        <v>14</v>
      </c>
      <c r="K47" s="23">
        <v>150</v>
      </c>
      <c r="L47" s="23">
        <v>150</v>
      </c>
      <c r="M47" s="27">
        <v>150</v>
      </c>
    </row>
    <row r="48" spans="3:14" x14ac:dyDescent="0.25">
      <c r="C48" s="55"/>
      <c r="D48" s="2" t="s">
        <v>7</v>
      </c>
      <c r="E48" s="26" t="s">
        <v>14</v>
      </c>
      <c r="F48" s="24" t="s">
        <v>14</v>
      </c>
      <c r="G48" s="24" t="s">
        <v>14</v>
      </c>
      <c r="H48" s="24" t="s">
        <v>14</v>
      </c>
      <c r="I48" s="24" t="s">
        <v>14</v>
      </c>
      <c r="J48" s="24" t="s">
        <v>14</v>
      </c>
      <c r="K48" s="45">
        <v>17.7</v>
      </c>
      <c r="L48" s="45">
        <v>17.7</v>
      </c>
      <c r="M48" s="46">
        <v>17.7</v>
      </c>
      <c r="N48" s="13"/>
    </row>
    <row r="49" spans="3:14" ht="15.75" thickBot="1" x14ac:dyDescent="0.3">
      <c r="C49" s="56"/>
      <c r="D49" s="10" t="s">
        <v>8</v>
      </c>
      <c r="E49" s="30" t="s">
        <v>14</v>
      </c>
      <c r="F49" s="31" t="s">
        <v>14</v>
      </c>
      <c r="G49" s="31" t="s">
        <v>14</v>
      </c>
      <c r="H49" s="31" t="s">
        <v>14</v>
      </c>
      <c r="I49" s="31" t="s">
        <v>14</v>
      </c>
      <c r="J49" s="31" t="s">
        <v>14</v>
      </c>
      <c r="K49" s="47">
        <v>17.7</v>
      </c>
      <c r="L49" s="47">
        <v>17.7</v>
      </c>
      <c r="M49" s="48">
        <v>17.7</v>
      </c>
      <c r="N49" s="14"/>
    </row>
    <row r="50" spans="3:14" ht="15.75" thickTop="1" x14ac:dyDescent="0.25"/>
    <row r="51" spans="3:14" ht="15.75" thickBot="1" x14ac:dyDescent="0.3"/>
    <row r="52" spans="3:14" ht="15.75" thickTop="1" x14ac:dyDescent="0.25">
      <c r="C52" s="15" t="s">
        <v>16</v>
      </c>
      <c r="D52" s="11"/>
      <c r="E52" s="51" t="s">
        <v>1</v>
      </c>
      <c r="F52" s="52"/>
      <c r="G52" s="52"/>
      <c r="H52" s="52"/>
      <c r="I52" s="52"/>
      <c r="J52" s="52"/>
      <c r="K52" s="52"/>
      <c r="L52" s="52"/>
      <c r="M52" s="53"/>
      <c r="N52" s="12"/>
    </row>
    <row r="53" spans="3:14" x14ac:dyDescent="0.25">
      <c r="C53" s="34" t="s">
        <v>17</v>
      </c>
      <c r="D53" s="7"/>
      <c r="E53" s="3" t="s">
        <v>4</v>
      </c>
      <c r="F53" s="4" t="s">
        <v>5</v>
      </c>
      <c r="G53" s="4" t="s">
        <v>6</v>
      </c>
      <c r="H53" s="4" t="s">
        <v>13</v>
      </c>
      <c r="I53" s="4" t="s">
        <v>7</v>
      </c>
      <c r="J53" s="4" t="s">
        <v>8</v>
      </c>
      <c r="K53" s="4" t="s">
        <v>9</v>
      </c>
      <c r="L53" s="4" t="s">
        <v>10</v>
      </c>
      <c r="M53" s="5" t="s">
        <v>11</v>
      </c>
    </row>
    <row r="54" spans="3:14" x14ac:dyDescent="0.25">
      <c r="C54" s="54" t="s">
        <v>0</v>
      </c>
      <c r="D54" s="8" t="s">
        <v>2</v>
      </c>
      <c r="E54" s="16">
        <v>300</v>
      </c>
      <c r="F54" s="17" t="s">
        <v>18</v>
      </c>
      <c r="G54" s="18">
        <v>500</v>
      </c>
      <c r="H54" s="18">
        <v>500</v>
      </c>
      <c r="I54" s="17" t="s">
        <v>18</v>
      </c>
      <c r="J54" s="17" t="s">
        <v>18</v>
      </c>
      <c r="K54" s="19" t="s">
        <v>14</v>
      </c>
      <c r="L54" s="19" t="s">
        <v>14</v>
      </c>
      <c r="M54" s="20" t="s">
        <v>14</v>
      </c>
    </row>
    <row r="55" spans="3:14" x14ac:dyDescent="0.25">
      <c r="C55" s="55"/>
      <c r="D55" s="2" t="s">
        <v>3</v>
      </c>
      <c r="E55" s="21">
        <v>500</v>
      </c>
      <c r="F55" s="22" t="s">
        <v>18</v>
      </c>
      <c r="G55" s="23">
        <v>700</v>
      </c>
      <c r="H55" s="23">
        <v>600</v>
      </c>
      <c r="I55" s="22" t="s">
        <v>18</v>
      </c>
      <c r="J55" s="22" t="s">
        <v>18</v>
      </c>
      <c r="K55" s="24" t="s">
        <v>14</v>
      </c>
      <c r="L55" s="24" t="s">
        <v>14</v>
      </c>
      <c r="M55" s="25" t="s">
        <v>14</v>
      </c>
    </row>
    <row r="56" spans="3:14" x14ac:dyDescent="0.25">
      <c r="C56" s="55"/>
      <c r="D56" s="2" t="s">
        <v>4</v>
      </c>
      <c r="E56" s="26" t="s">
        <v>14</v>
      </c>
      <c r="F56" s="24" t="s">
        <v>14</v>
      </c>
      <c r="G56" s="24" t="s">
        <v>14</v>
      </c>
      <c r="H56" s="24" t="s">
        <v>14</v>
      </c>
      <c r="I56" s="24" t="s">
        <v>14</v>
      </c>
      <c r="J56" s="24" t="s">
        <v>14</v>
      </c>
      <c r="K56" s="23">
        <v>200</v>
      </c>
      <c r="L56" s="23">
        <v>140</v>
      </c>
      <c r="M56" s="27">
        <v>0</v>
      </c>
    </row>
    <row r="57" spans="3:14" x14ac:dyDescent="0.25">
      <c r="C57" s="55"/>
      <c r="D57" s="2" t="s">
        <v>5</v>
      </c>
      <c r="E57" s="26" t="s">
        <v>14</v>
      </c>
      <c r="F57" s="24" t="s">
        <v>14</v>
      </c>
      <c r="G57" s="24" t="s">
        <v>14</v>
      </c>
      <c r="H57" s="24" t="s">
        <v>14</v>
      </c>
      <c r="I57" s="24" t="s">
        <v>14</v>
      </c>
      <c r="J57" s="24" t="s">
        <v>14</v>
      </c>
      <c r="K57" s="28" t="s">
        <v>18</v>
      </c>
      <c r="L57" s="28">
        <v>300</v>
      </c>
      <c r="M57" s="29">
        <v>160</v>
      </c>
    </row>
    <row r="58" spans="3:14" x14ac:dyDescent="0.25">
      <c r="C58" s="55"/>
      <c r="D58" s="2" t="s">
        <v>13</v>
      </c>
      <c r="E58" s="26" t="s">
        <v>14</v>
      </c>
      <c r="F58" s="24" t="s">
        <v>14</v>
      </c>
      <c r="G58" s="24" t="s">
        <v>14</v>
      </c>
      <c r="H58" s="24" t="s">
        <v>14</v>
      </c>
      <c r="I58" s="24" t="s">
        <v>14</v>
      </c>
      <c r="J58" s="24" t="s">
        <v>14</v>
      </c>
      <c r="K58" s="23">
        <v>300</v>
      </c>
      <c r="L58" s="23">
        <v>40</v>
      </c>
      <c r="M58" s="27">
        <v>40</v>
      </c>
    </row>
    <row r="59" spans="3:14" x14ac:dyDescent="0.25">
      <c r="C59" s="55"/>
      <c r="D59" s="2" t="s">
        <v>6</v>
      </c>
      <c r="E59" s="26" t="s">
        <v>14</v>
      </c>
      <c r="F59" s="24" t="s">
        <v>14</v>
      </c>
      <c r="G59" s="24" t="s">
        <v>14</v>
      </c>
      <c r="H59" s="24" t="s">
        <v>14</v>
      </c>
      <c r="I59" s="24" t="s">
        <v>14</v>
      </c>
      <c r="J59" s="24" t="s">
        <v>14</v>
      </c>
      <c r="K59" s="23">
        <v>0</v>
      </c>
      <c r="L59" s="23">
        <v>80</v>
      </c>
      <c r="M59" s="27">
        <v>300</v>
      </c>
    </row>
    <row r="60" spans="3:14" x14ac:dyDescent="0.25">
      <c r="C60" s="55"/>
      <c r="D60" s="2" t="s">
        <v>7</v>
      </c>
      <c r="E60" s="26" t="s">
        <v>14</v>
      </c>
      <c r="F60" s="24" t="s">
        <v>14</v>
      </c>
      <c r="G60" s="24" t="s">
        <v>14</v>
      </c>
      <c r="H60" s="24" t="s">
        <v>14</v>
      </c>
      <c r="I60" s="24" t="s">
        <v>14</v>
      </c>
      <c r="J60" s="24" t="s">
        <v>14</v>
      </c>
      <c r="K60" s="28" t="s">
        <v>18</v>
      </c>
      <c r="L60" s="28">
        <v>250</v>
      </c>
      <c r="M60" s="29">
        <v>240</v>
      </c>
      <c r="N60" s="13"/>
    </row>
    <row r="61" spans="3:14" ht="15.75" thickBot="1" x14ac:dyDescent="0.3">
      <c r="C61" s="56"/>
      <c r="D61" s="10" t="s">
        <v>8</v>
      </c>
      <c r="E61" s="30" t="s">
        <v>14</v>
      </c>
      <c r="F61" s="31" t="s">
        <v>14</v>
      </c>
      <c r="G61" s="31" t="s">
        <v>14</v>
      </c>
      <c r="H61" s="31" t="s">
        <v>14</v>
      </c>
      <c r="I61" s="31" t="s">
        <v>14</v>
      </c>
      <c r="J61" s="31" t="s">
        <v>14</v>
      </c>
      <c r="K61" s="32" t="s">
        <v>18</v>
      </c>
      <c r="L61" s="32">
        <v>700</v>
      </c>
      <c r="M61" s="33">
        <v>450</v>
      </c>
      <c r="N61" s="14"/>
    </row>
    <row r="62" spans="3:14" ht="15.75" thickTop="1" x14ac:dyDescent="0.25"/>
  </sheetData>
  <mergeCells count="11">
    <mergeCell ref="E3:M3"/>
    <mergeCell ref="E16:M16"/>
    <mergeCell ref="C18:C25"/>
    <mergeCell ref="E52:M52"/>
    <mergeCell ref="C54:C61"/>
    <mergeCell ref="C5:C12"/>
    <mergeCell ref="C13:D13"/>
    <mergeCell ref="E28:M28"/>
    <mergeCell ref="C30:C37"/>
    <mergeCell ref="E40:M40"/>
    <mergeCell ref="C42:C4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9460-784F-4735-8CCD-C6FA1A2A5975}">
  <dimension ref="C1:T66"/>
  <sheetViews>
    <sheetView showGridLines="0" workbookViewId="0">
      <selection activeCell="E13" sqref="E13:G13"/>
    </sheetView>
  </sheetViews>
  <sheetFormatPr defaultRowHeight="15" x14ac:dyDescent="0.25"/>
  <cols>
    <col min="5" max="9" width="10.140625" bestFit="1" customWidth="1"/>
    <col min="10" max="10" width="9.85546875" bestFit="1" customWidth="1"/>
    <col min="11" max="12" width="10.140625" bestFit="1" customWidth="1"/>
    <col min="13" max="13" width="9.28515625" bestFit="1" customWidth="1"/>
    <col min="17" max="17" width="10.140625" bestFit="1" customWidth="1"/>
    <col min="19" max="19" width="10.85546875" bestFit="1" customWidth="1"/>
  </cols>
  <sheetData>
    <row r="1" spans="3:14" ht="15.75" thickBot="1" x14ac:dyDescent="0.3"/>
    <row r="2" spans="3:14" ht="15.75" thickTop="1" x14ac:dyDescent="0.25">
      <c r="C2" s="15" t="s">
        <v>21</v>
      </c>
      <c r="D2" s="11"/>
      <c r="E2" s="51" t="s">
        <v>1</v>
      </c>
      <c r="F2" s="52"/>
      <c r="G2" s="52"/>
      <c r="H2" s="52"/>
      <c r="I2" s="52"/>
      <c r="J2" s="52"/>
      <c r="K2" s="52"/>
      <c r="L2" s="52"/>
      <c r="M2" s="53"/>
      <c r="N2" s="12"/>
    </row>
    <row r="3" spans="3:14" x14ac:dyDescent="0.25">
      <c r="C3" s="34"/>
      <c r="D3" s="7"/>
      <c r="E3" s="3" t="s">
        <v>4</v>
      </c>
      <c r="F3" s="4" t="s">
        <v>5</v>
      </c>
      <c r="G3" s="4" t="s">
        <v>6</v>
      </c>
      <c r="H3" s="4" t="s">
        <v>13</v>
      </c>
      <c r="I3" s="4" t="s">
        <v>7</v>
      </c>
      <c r="J3" s="4" t="s">
        <v>8</v>
      </c>
      <c r="K3" s="4" t="s">
        <v>9</v>
      </c>
      <c r="L3" s="4" t="s">
        <v>10</v>
      </c>
      <c r="M3" s="5" t="s">
        <v>11</v>
      </c>
    </row>
    <row r="4" spans="3:14" x14ac:dyDescent="0.25">
      <c r="C4" s="54" t="s">
        <v>0</v>
      </c>
      <c r="D4" s="8" t="s">
        <v>2</v>
      </c>
      <c r="E4" s="16">
        <v>150</v>
      </c>
      <c r="F4" s="17">
        <v>240</v>
      </c>
      <c r="G4" s="18">
        <v>150</v>
      </c>
      <c r="H4" s="18">
        <v>150</v>
      </c>
      <c r="I4" s="17">
        <v>240</v>
      </c>
      <c r="J4" s="17">
        <v>240</v>
      </c>
      <c r="K4" s="19" t="s">
        <v>14</v>
      </c>
      <c r="L4" s="19" t="s">
        <v>14</v>
      </c>
      <c r="M4" s="20" t="s">
        <v>14</v>
      </c>
    </row>
    <row r="5" spans="3:14" x14ac:dyDescent="0.25">
      <c r="C5" s="55"/>
      <c r="D5" s="2" t="s">
        <v>3</v>
      </c>
      <c r="E5" s="21">
        <v>150</v>
      </c>
      <c r="F5" s="22">
        <v>240</v>
      </c>
      <c r="G5" s="23">
        <v>150</v>
      </c>
      <c r="H5" s="23">
        <v>150</v>
      </c>
      <c r="I5" s="22">
        <v>240</v>
      </c>
      <c r="J5" s="22">
        <v>240</v>
      </c>
      <c r="K5" s="24" t="s">
        <v>14</v>
      </c>
      <c r="L5" s="24" t="s">
        <v>14</v>
      </c>
      <c r="M5" s="25" t="s">
        <v>14</v>
      </c>
    </row>
    <row r="6" spans="3:14" x14ac:dyDescent="0.25">
      <c r="C6" s="55"/>
      <c r="D6" s="2" t="s">
        <v>4</v>
      </c>
      <c r="E6" s="26" t="s">
        <v>14</v>
      </c>
      <c r="F6" s="24" t="s">
        <v>14</v>
      </c>
      <c r="G6" s="24" t="s">
        <v>14</v>
      </c>
      <c r="H6" s="24" t="s">
        <v>14</v>
      </c>
      <c r="I6" s="24" t="s">
        <v>14</v>
      </c>
      <c r="J6" s="24" t="s">
        <v>14</v>
      </c>
      <c r="K6" s="23">
        <v>150</v>
      </c>
      <c r="L6" s="23">
        <v>150</v>
      </c>
      <c r="M6" s="27">
        <v>150</v>
      </c>
    </row>
    <row r="7" spans="3:14" x14ac:dyDescent="0.25">
      <c r="C7" s="55"/>
      <c r="D7" s="2" t="s">
        <v>5</v>
      </c>
      <c r="E7" s="26" t="s">
        <v>14</v>
      </c>
      <c r="F7" s="24" t="s">
        <v>14</v>
      </c>
      <c r="G7" s="24" t="s">
        <v>14</v>
      </c>
      <c r="H7" s="24" t="s">
        <v>14</v>
      </c>
      <c r="I7" s="24" t="s">
        <v>14</v>
      </c>
      <c r="J7" s="24" t="s">
        <v>14</v>
      </c>
      <c r="K7" s="45">
        <v>17.7</v>
      </c>
      <c r="L7" s="45">
        <v>17.7</v>
      </c>
      <c r="M7" s="46">
        <v>17.7</v>
      </c>
    </row>
    <row r="8" spans="3:14" x14ac:dyDescent="0.25">
      <c r="C8" s="55"/>
      <c r="D8" s="2" t="s">
        <v>13</v>
      </c>
      <c r="E8" s="26" t="s">
        <v>14</v>
      </c>
      <c r="F8" s="24" t="s">
        <v>14</v>
      </c>
      <c r="G8" s="24" t="s">
        <v>14</v>
      </c>
      <c r="H8" s="24" t="s">
        <v>14</v>
      </c>
      <c r="I8" s="24" t="s">
        <v>14</v>
      </c>
      <c r="J8" s="24" t="s">
        <v>14</v>
      </c>
      <c r="K8" s="23">
        <v>150</v>
      </c>
      <c r="L8" s="23">
        <v>150</v>
      </c>
      <c r="M8" s="27">
        <v>150</v>
      </c>
    </row>
    <row r="9" spans="3:14" x14ac:dyDescent="0.25">
      <c r="C9" s="55"/>
      <c r="D9" s="2" t="s">
        <v>6</v>
      </c>
      <c r="E9" s="26" t="s">
        <v>14</v>
      </c>
      <c r="F9" s="24" t="s">
        <v>14</v>
      </c>
      <c r="G9" s="24" t="s">
        <v>14</v>
      </c>
      <c r="H9" s="24" t="s">
        <v>14</v>
      </c>
      <c r="I9" s="24" t="s">
        <v>14</v>
      </c>
      <c r="J9" s="24" t="s">
        <v>14</v>
      </c>
      <c r="K9" s="23">
        <v>150</v>
      </c>
      <c r="L9" s="23">
        <v>150</v>
      </c>
      <c r="M9" s="27">
        <v>150</v>
      </c>
    </row>
    <row r="10" spans="3:14" x14ac:dyDescent="0.25">
      <c r="C10" s="55"/>
      <c r="D10" s="2" t="s">
        <v>7</v>
      </c>
      <c r="E10" s="26" t="s">
        <v>14</v>
      </c>
      <c r="F10" s="24" t="s">
        <v>14</v>
      </c>
      <c r="G10" s="24" t="s">
        <v>14</v>
      </c>
      <c r="H10" s="24" t="s">
        <v>14</v>
      </c>
      <c r="I10" s="24" t="s">
        <v>14</v>
      </c>
      <c r="J10" s="24" t="s">
        <v>14</v>
      </c>
      <c r="K10" s="45">
        <v>17.7</v>
      </c>
      <c r="L10" s="45">
        <v>17.7</v>
      </c>
      <c r="M10" s="46">
        <v>17.7</v>
      </c>
      <c r="N10" s="13"/>
    </row>
    <row r="11" spans="3:14" ht="15.75" thickBot="1" x14ac:dyDescent="0.3">
      <c r="C11" s="56"/>
      <c r="D11" s="10" t="s">
        <v>8</v>
      </c>
      <c r="E11" s="30" t="s">
        <v>14</v>
      </c>
      <c r="F11" s="31" t="s">
        <v>14</v>
      </c>
      <c r="G11" s="31" t="s">
        <v>14</v>
      </c>
      <c r="H11" s="31" t="s">
        <v>14</v>
      </c>
      <c r="I11" s="31" t="s">
        <v>14</v>
      </c>
      <c r="J11" s="31" t="s">
        <v>14</v>
      </c>
      <c r="K11" s="47">
        <v>17.7</v>
      </c>
      <c r="L11" s="47">
        <v>17.7</v>
      </c>
      <c r="M11" s="48">
        <v>17.7</v>
      </c>
      <c r="N11" s="14"/>
    </row>
    <row r="12" spans="3:14" ht="5.25" customHeight="1" thickTop="1" x14ac:dyDescent="0.25"/>
    <row r="13" spans="3:14" x14ac:dyDescent="0.25">
      <c r="E13" s="59" t="s">
        <v>27</v>
      </c>
      <c r="F13" s="60" t="s">
        <v>28</v>
      </c>
      <c r="G13" s="61" t="s">
        <v>29</v>
      </c>
    </row>
    <row r="16" spans="3:14" ht="15.75" thickBot="1" x14ac:dyDescent="0.3"/>
    <row r="17" spans="3:20" ht="15.75" thickTop="1" x14ac:dyDescent="0.25">
      <c r="C17" s="15" t="s">
        <v>22</v>
      </c>
      <c r="D17" s="11"/>
      <c r="E17" s="51" t="s">
        <v>1</v>
      </c>
      <c r="F17" s="52"/>
      <c r="G17" s="52"/>
      <c r="H17" s="52"/>
      <c r="I17" s="52"/>
      <c r="J17" s="52"/>
      <c r="K17" s="52"/>
      <c r="L17" s="52"/>
      <c r="M17" s="53"/>
      <c r="N17" s="12"/>
    </row>
    <row r="18" spans="3:20" x14ac:dyDescent="0.25">
      <c r="C18" s="34"/>
      <c r="D18" s="7"/>
      <c r="E18" s="3" t="s">
        <v>4</v>
      </c>
      <c r="F18" s="4" t="s">
        <v>5</v>
      </c>
      <c r="G18" s="4" t="s">
        <v>6</v>
      </c>
      <c r="H18" s="4" t="s">
        <v>13</v>
      </c>
      <c r="I18" s="4" t="s">
        <v>7</v>
      </c>
      <c r="J18" s="4" t="s">
        <v>8</v>
      </c>
      <c r="K18" s="4" t="s">
        <v>9</v>
      </c>
      <c r="L18" s="4" t="s">
        <v>10</v>
      </c>
      <c r="M18" s="5" t="s">
        <v>11</v>
      </c>
    </row>
    <row r="19" spans="3:20" x14ac:dyDescent="0.25">
      <c r="C19" s="54" t="s">
        <v>0</v>
      </c>
      <c r="D19" s="8" t="s">
        <v>2</v>
      </c>
      <c r="E19" s="16">
        <v>300</v>
      </c>
      <c r="F19" s="17">
        <v>0</v>
      </c>
      <c r="G19" s="18">
        <v>440</v>
      </c>
      <c r="H19" s="18">
        <v>420</v>
      </c>
      <c r="I19" s="17">
        <v>0</v>
      </c>
      <c r="J19" s="17">
        <v>0</v>
      </c>
      <c r="K19" s="19" t="s">
        <v>14</v>
      </c>
      <c r="L19" s="19" t="s">
        <v>14</v>
      </c>
      <c r="M19" s="20" t="s">
        <v>14</v>
      </c>
    </row>
    <row r="20" spans="3:20" x14ac:dyDescent="0.25">
      <c r="C20" s="55"/>
      <c r="D20" s="2" t="s">
        <v>3</v>
      </c>
      <c r="E20" s="21">
        <v>500</v>
      </c>
      <c r="F20" s="22">
        <v>700</v>
      </c>
      <c r="G20" s="23">
        <v>700</v>
      </c>
      <c r="H20" s="23">
        <v>600</v>
      </c>
      <c r="I20" s="22">
        <v>577.80416666666667</v>
      </c>
      <c r="J20" s="22">
        <v>293.14583333333331</v>
      </c>
      <c r="K20" s="24" t="s">
        <v>14</v>
      </c>
      <c r="L20" s="24" t="s">
        <v>14</v>
      </c>
      <c r="M20" s="25" t="s">
        <v>14</v>
      </c>
    </row>
    <row r="21" spans="3:20" x14ac:dyDescent="0.25">
      <c r="C21" s="55"/>
      <c r="D21" s="2" t="s">
        <v>4</v>
      </c>
      <c r="E21" s="26" t="s">
        <v>14</v>
      </c>
      <c r="F21" s="24" t="s">
        <v>14</v>
      </c>
      <c r="G21" s="24" t="s">
        <v>14</v>
      </c>
      <c r="H21" s="24" t="s">
        <v>14</v>
      </c>
      <c r="I21" s="24" t="s">
        <v>14</v>
      </c>
      <c r="J21" s="24" t="s">
        <v>14</v>
      </c>
      <c r="K21" s="23">
        <v>0</v>
      </c>
      <c r="L21" s="23">
        <v>140</v>
      </c>
      <c r="M21" s="27">
        <v>0</v>
      </c>
    </row>
    <row r="22" spans="3:20" x14ac:dyDescent="0.25">
      <c r="C22" s="55"/>
      <c r="D22" s="2" t="s">
        <v>5</v>
      </c>
      <c r="E22" s="26" t="s">
        <v>14</v>
      </c>
      <c r="F22" s="24" t="s">
        <v>14</v>
      </c>
      <c r="G22" s="24" t="s">
        <v>14</v>
      </c>
      <c r="H22" s="24" t="s">
        <v>14</v>
      </c>
      <c r="I22" s="24" t="s">
        <v>14</v>
      </c>
      <c r="J22" s="24" t="s">
        <v>14</v>
      </c>
      <c r="K22" s="45">
        <v>5649.7175141242933</v>
      </c>
      <c r="L22" s="45">
        <v>300</v>
      </c>
      <c r="M22" s="46">
        <v>160</v>
      </c>
    </row>
    <row r="23" spans="3:20" x14ac:dyDescent="0.25">
      <c r="C23" s="55"/>
      <c r="D23" s="2" t="s">
        <v>13</v>
      </c>
      <c r="E23" s="26" t="s">
        <v>14</v>
      </c>
      <c r="F23" s="24" t="s">
        <v>14</v>
      </c>
      <c r="G23" s="24" t="s">
        <v>14</v>
      </c>
      <c r="H23" s="24" t="s">
        <v>14</v>
      </c>
      <c r="I23" s="24" t="s">
        <v>14</v>
      </c>
      <c r="J23" s="24" t="s">
        <v>14</v>
      </c>
      <c r="K23" s="23">
        <v>300</v>
      </c>
      <c r="L23" s="23">
        <v>80</v>
      </c>
      <c r="M23" s="27">
        <v>40</v>
      </c>
    </row>
    <row r="24" spans="3:20" x14ac:dyDescent="0.25">
      <c r="C24" s="55"/>
      <c r="D24" s="2" t="s">
        <v>6</v>
      </c>
      <c r="E24" s="26" t="s">
        <v>14</v>
      </c>
      <c r="F24" s="24" t="s">
        <v>14</v>
      </c>
      <c r="G24" s="24" t="s">
        <v>14</v>
      </c>
      <c r="H24" s="24" t="s">
        <v>14</v>
      </c>
      <c r="I24" s="24" t="s">
        <v>14</v>
      </c>
      <c r="J24" s="24" t="s">
        <v>14</v>
      </c>
      <c r="K24" s="23">
        <v>0</v>
      </c>
      <c r="L24" s="23">
        <v>40</v>
      </c>
      <c r="M24" s="27">
        <v>300</v>
      </c>
    </row>
    <row r="25" spans="3:20" x14ac:dyDescent="0.25">
      <c r="C25" s="55"/>
      <c r="D25" s="2" t="s">
        <v>7</v>
      </c>
      <c r="E25" s="26" t="s">
        <v>14</v>
      </c>
      <c r="F25" s="24" t="s">
        <v>14</v>
      </c>
      <c r="G25" s="24" t="s">
        <v>14</v>
      </c>
      <c r="H25" s="24" t="s">
        <v>14</v>
      </c>
      <c r="I25" s="24" t="s">
        <v>14</v>
      </c>
      <c r="J25" s="24" t="s">
        <v>14</v>
      </c>
      <c r="K25" s="45">
        <v>0</v>
      </c>
      <c r="L25" s="45">
        <v>250</v>
      </c>
      <c r="M25" s="46">
        <v>240</v>
      </c>
      <c r="N25" s="13"/>
    </row>
    <row r="26" spans="3:20" ht="15.75" thickBot="1" x14ac:dyDescent="0.3">
      <c r="C26" s="56"/>
      <c r="D26" s="10" t="s">
        <v>8</v>
      </c>
      <c r="E26" s="30" t="s">
        <v>14</v>
      </c>
      <c r="F26" s="31" t="s">
        <v>14</v>
      </c>
      <c r="G26" s="31" t="s">
        <v>14</v>
      </c>
      <c r="H26" s="31" t="s">
        <v>14</v>
      </c>
      <c r="I26" s="31" t="s">
        <v>14</v>
      </c>
      <c r="J26" s="31" t="s">
        <v>14</v>
      </c>
      <c r="K26" s="47">
        <v>0</v>
      </c>
      <c r="L26" s="47">
        <v>700</v>
      </c>
      <c r="M26" s="48">
        <v>450</v>
      </c>
      <c r="N26" s="14"/>
    </row>
    <row r="27" spans="3:20" ht="15.75" thickTop="1" x14ac:dyDescent="0.25"/>
    <row r="28" spans="3:20" ht="15.75" thickBot="1" x14ac:dyDescent="0.3"/>
    <row r="29" spans="3:20" ht="15.75" thickTop="1" x14ac:dyDescent="0.25">
      <c r="C29" s="15" t="s">
        <v>25</v>
      </c>
      <c r="D29" s="11"/>
      <c r="E29" s="51" t="s">
        <v>1</v>
      </c>
      <c r="F29" s="52"/>
      <c r="G29" s="52"/>
      <c r="H29" s="52"/>
      <c r="I29" s="52"/>
      <c r="J29" s="52"/>
      <c r="K29" s="52"/>
      <c r="L29" s="52"/>
      <c r="M29" s="53"/>
      <c r="N29" s="12"/>
    </row>
    <row r="30" spans="3:20" x14ac:dyDescent="0.25">
      <c r="C30" s="34"/>
      <c r="D30" s="7"/>
      <c r="E30" s="3" t="s">
        <v>4</v>
      </c>
      <c r="F30" s="4" t="s">
        <v>5</v>
      </c>
      <c r="G30" s="4" t="s">
        <v>6</v>
      </c>
      <c r="H30" s="4" t="s">
        <v>13</v>
      </c>
      <c r="I30" s="4" t="s">
        <v>7</v>
      </c>
      <c r="J30" s="4" t="s">
        <v>8</v>
      </c>
      <c r="K30" s="4" t="s">
        <v>9</v>
      </c>
      <c r="L30" s="4" t="s">
        <v>10</v>
      </c>
      <c r="M30" s="5" t="s">
        <v>11</v>
      </c>
    </row>
    <row r="31" spans="3:20" x14ac:dyDescent="0.25">
      <c r="C31" s="54" t="s">
        <v>0</v>
      </c>
      <c r="D31" s="8" t="s">
        <v>2</v>
      </c>
      <c r="E31" s="16" t="b">
        <f>E19&lt;=E44</f>
        <v>1</v>
      </c>
      <c r="F31" s="17" t="b">
        <f t="shared" ref="F31:J31" si="0">F19&lt;=F44</f>
        <v>1</v>
      </c>
      <c r="G31" s="18" t="b">
        <f t="shared" si="0"/>
        <v>1</v>
      </c>
      <c r="H31" s="18" t="b">
        <f t="shared" si="0"/>
        <v>1</v>
      </c>
      <c r="I31" s="17" t="b">
        <f t="shared" si="0"/>
        <v>1</v>
      </c>
      <c r="J31" s="17" t="b">
        <f t="shared" si="0"/>
        <v>1</v>
      </c>
      <c r="K31" s="19" t="s">
        <v>14</v>
      </c>
      <c r="L31" s="19" t="s">
        <v>14</v>
      </c>
      <c r="M31" s="20" t="s">
        <v>14</v>
      </c>
      <c r="O31" t="s">
        <v>26</v>
      </c>
      <c r="P31" t="b">
        <f>SUMPRODUCT(E19:J19,E4:J4)&lt;=P44</f>
        <v>1</v>
      </c>
      <c r="Q31" s="50">
        <f>SUMPRODUCT(E4:J4,E19:J19)</f>
        <v>174000</v>
      </c>
      <c r="S31" s="50">
        <f>Q31-P44</f>
        <v>-326000</v>
      </c>
      <c r="T31">
        <f>S31/F4</f>
        <v>-1358.3333333333333</v>
      </c>
    </row>
    <row r="32" spans="3:20" x14ac:dyDescent="0.25">
      <c r="C32" s="55"/>
      <c r="D32" s="2" t="s">
        <v>3</v>
      </c>
      <c r="E32" s="21" t="b">
        <f t="shared" ref="E32:J32" si="1">E20&lt;=E45</f>
        <v>1</v>
      </c>
      <c r="F32" s="22" t="b">
        <f t="shared" si="1"/>
        <v>1</v>
      </c>
      <c r="G32" s="23" t="b">
        <f t="shared" si="1"/>
        <v>1</v>
      </c>
      <c r="H32" s="23" t="b">
        <f t="shared" si="1"/>
        <v>1</v>
      </c>
      <c r="I32" s="22" t="b">
        <f t="shared" si="1"/>
        <v>1</v>
      </c>
      <c r="J32" s="22" t="b">
        <f t="shared" si="1"/>
        <v>1</v>
      </c>
      <c r="K32" s="24" t="s">
        <v>14</v>
      </c>
      <c r="L32" s="24" t="s">
        <v>14</v>
      </c>
      <c r="M32" s="25" t="s">
        <v>14</v>
      </c>
      <c r="O32" t="s">
        <v>26</v>
      </c>
      <c r="P32" t="b">
        <f>SUMPRODUCT(E20:J20,E5:J5)&lt;=P45</f>
        <v>0</v>
      </c>
      <c r="Q32" s="50">
        <f>SUMPRODUCT(E5:J5,E20:J20)</f>
        <v>647028</v>
      </c>
      <c r="S32" s="50">
        <f>Q32-P45</f>
        <v>147028</v>
      </c>
      <c r="T32">
        <f>S32/F5</f>
        <v>612.61666666666667</v>
      </c>
    </row>
    <row r="33" spans="3:16" x14ac:dyDescent="0.25">
      <c r="C33" s="55"/>
      <c r="D33" s="2" t="s">
        <v>4</v>
      </c>
      <c r="E33" s="26" t="s">
        <v>14</v>
      </c>
      <c r="F33" s="24" t="s">
        <v>14</v>
      </c>
      <c r="G33" s="24" t="s">
        <v>14</v>
      </c>
      <c r="H33" s="24" t="s">
        <v>14</v>
      </c>
      <c r="I33" s="24" t="s">
        <v>14</v>
      </c>
      <c r="J33" s="24" t="s">
        <v>14</v>
      </c>
      <c r="K33" s="23" t="b">
        <f t="shared" ref="K33:M38" si="2">K21&lt;=K46</f>
        <v>1</v>
      </c>
      <c r="L33" s="23" t="b">
        <f t="shared" si="2"/>
        <v>1</v>
      </c>
      <c r="M33" s="27" t="b">
        <f t="shared" si="2"/>
        <v>1</v>
      </c>
    </row>
    <row r="34" spans="3:16" x14ac:dyDescent="0.25">
      <c r="C34" s="55"/>
      <c r="D34" s="2" t="s">
        <v>5</v>
      </c>
      <c r="E34" s="26" t="s">
        <v>14</v>
      </c>
      <c r="F34" s="24" t="s">
        <v>14</v>
      </c>
      <c r="G34" s="24" t="s">
        <v>14</v>
      </c>
      <c r="H34" s="24" t="s">
        <v>14</v>
      </c>
      <c r="I34" s="24" t="s">
        <v>14</v>
      </c>
      <c r="J34" s="24" t="s">
        <v>14</v>
      </c>
      <c r="K34" s="45" t="b">
        <f t="shared" si="2"/>
        <v>1</v>
      </c>
      <c r="L34" s="45" t="b">
        <f t="shared" si="2"/>
        <v>1</v>
      </c>
      <c r="M34" s="46" t="b">
        <f t="shared" si="2"/>
        <v>1</v>
      </c>
    </row>
    <row r="35" spans="3:16" x14ac:dyDescent="0.25">
      <c r="C35" s="55"/>
      <c r="D35" s="2" t="s">
        <v>13</v>
      </c>
      <c r="E35" s="26" t="s">
        <v>14</v>
      </c>
      <c r="F35" s="24" t="s">
        <v>14</v>
      </c>
      <c r="G35" s="24" t="s">
        <v>14</v>
      </c>
      <c r="H35" s="24" t="s">
        <v>14</v>
      </c>
      <c r="I35" s="24" t="s">
        <v>14</v>
      </c>
      <c r="J35" s="24" t="s">
        <v>14</v>
      </c>
      <c r="K35" s="23" t="b">
        <f t="shared" si="2"/>
        <v>1</v>
      </c>
      <c r="L35" s="23" t="b">
        <f t="shared" si="2"/>
        <v>1</v>
      </c>
      <c r="M35" s="27" t="b">
        <f t="shared" si="2"/>
        <v>1</v>
      </c>
    </row>
    <row r="36" spans="3:16" x14ac:dyDescent="0.25">
      <c r="C36" s="55"/>
      <c r="D36" s="2" t="s">
        <v>6</v>
      </c>
      <c r="E36" s="26" t="s">
        <v>14</v>
      </c>
      <c r="F36" s="24" t="s">
        <v>14</v>
      </c>
      <c r="G36" s="24" t="s">
        <v>14</v>
      </c>
      <c r="H36" s="24" t="s">
        <v>14</v>
      </c>
      <c r="I36" s="24" t="s">
        <v>14</v>
      </c>
      <c r="J36" s="24" t="s">
        <v>14</v>
      </c>
      <c r="K36" s="23" t="b">
        <f t="shared" si="2"/>
        <v>1</v>
      </c>
      <c r="L36" s="23" t="b">
        <f t="shared" si="2"/>
        <v>1</v>
      </c>
      <c r="M36" s="27" t="b">
        <f t="shared" si="2"/>
        <v>1</v>
      </c>
    </row>
    <row r="37" spans="3:16" x14ac:dyDescent="0.25">
      <c r="C37" s="55"/>
      <c r="D37" s="2" t="s">
        <v>7</v>
      </c>
      <c r="E37" s="26" t="s">
        <v>14</v>
      </c>
      <c r="F37" s="24" t="s">
        <v>14</v>
      </c>
      <c r="G37" s="24" t="s">
        <v>14</v>
      </c>
      <c r="H37" s="24" t="s">
        <v>14</v>
      </c>
      <c r="I37" s="24" t="s">
        <v>14</v>
      </c>
      <c r="J37" s="24" t="s">
        <v>14</v>
      </c>
      <c r="K37" s="45" t="b">
        <f t="shared" si="2"/>
        <v>1</v>
      </c>
      <c r="L37" s="45" t="b">
        <f t="shared" si="2"/>
        <v>1</v>
      </c>
      <c r="M37" s="46" t="b">
        <f t="shared" si="2"/>
        <v>1</v>
      </c>
      <c r="N37" s="13"/>
    </row>
    <row r="38" spans="3:16" ht="15.75" thickBot="1" x14ac:dyDescent="0.3">
      <c r="C38" s="56"/>
      <c r="D38" s="10" t="s">
        <v>8</v>
      </c>
      <c r="E38" s="30" t="s">
        <v>14</v>
      </c>
      <c r="F38" s="31" t="s">
        <v>14</v>
      </c>
      <c r="G38" s="31" t="s">
        <v>14</v>
      </c>
      <c r="H38" s="31" t="s">
        <v>14</v>
      </c>
      <c r="I38" s="31" t="s">
        <v>14</v>
      </c>
      <c r="J38" s="31" t="s">
        <v>14</v>
      </c>
      <c r="K38" s="47" t="b">
        <f t="shared" si="2"/>
        <v>1</v>
      </c>
      <c r="L38" s="47" t="b">
        <f t="shared" si="2"/>
        <v>1</v>
      </c>
      <c r="M38" s="48" t="b">
        <f t="shared" si="2"/>
        <v>1</v>
      </c>
      <c r="N38" s="14"/>
    </row>
    <row r="39" spans="3:16" ht="15.75" thickTop="1" x14ac:dyDescent="0.25"/>
    <row r="41" spans="3:16" ht="15.75" thickBot="1" x14ac:dyDescent="0.3"/>
    <row r="42" spans="3:16" ht="15.75" thickTop="1" x14ac:dyDescent="0.25">
      <c r="C42" s="15" t="s">
        <v>23</v>
      </c>
      <c r="D42" s="11"/>
      <c r="E42" s="51" t="s">
        <v>1</v>
      </c>
      <c r="F42" s="52"/>
      <c r="G42" s="52"/>
      <c r="H42" s="52"/>
      <c r="I42" s="52"/>
      <c r="J42" s="52"/>
      <c r="K42" s="52"/>
      <c r="L42" s="52"/>
      <c r="M42" s="53"/>
      <c r="N42" s="12"/>
    </row>
    <row r="43" spans="3:16" x14ac:dyDescent="0.25">
      <c r="C43" s="34"/>
      <c r="D43" s="7"/>
      <c r="E43" s="3" t="s">
        <v>4</v>
      </c>
      <c r="F43" s="4" t="s">
        <v>5</v>
      </c>
      <c r="G43" s="4" t="s">
        <v>6</v>
      </c>
      <c r="H43" s="4" t="s">
        <v>13</v>
      </c>
      <c r="I43" s="4" t="s">
        <v>7</v>
      </c>
      <c r="J43" s="4" t="s">
        <v>8</v>
      </c>
      <c r="K43" s="4" t="s">
        <v>9</v>
      </c>
      <c r="L43" s="4" t="s">
        <v>10</v>
      </c>
      <c r="M43" s="5" t="s">
        <v>11</v>
      </c>
    </row>
    <row r="44" spans="3:16" x14ac:dyDescent="0.25">
      <c r="C44" s="54" t="s">
        <v>0</v>
      </c>
      <c r="D44" s="8" t="s">
        <v>2</v>
      </c>
      <c r="E44" s="16">
        <v>300</v>
      </c>
      <c r="F44" s="17">
        <v>100000</v>
      </c>
      <c r="G44" s="18">
        <v>500</v>
      </c>
      <c r="H44" s="18">
        <v>500</v>
      </c>
      <c r="I44" s="17">
        <v>100000</v>
      </c>
      <c r="J44" s="17">
        <v>100000</v>
      </c>
      <c r="K44" s="19" t="s">
        <v>14</v>
      </c>
      <c r="L44" s="19" t="s">
        <v>14</v>
      </c>
      <c r="M44" s="20" t="s">
        <v>14</v>
      </c>
      <c r="O44" t="s">
        <v>26</v>
      </c>
      <c r="P44">
        <v>500000</v>
      </c>
    </row>
    <row r="45" spans="3:16" x14ac:dyDescent="0.25">
      <c r="C45" s="55"/>
      <c r="D45" s="2" t="s">
        <v>3</v>
      </c>
      <c r="E45" s="21">
        <v>500</v>
      </c>
      <c r="F45" s="22">
        <v>100000</v>
      </c>
      <c r="G45" s="23">
        <v>700</v>
      </c>
      <c r="H45" s="23">
        <v>600</v>
      </c>
      <c r="I45" s="22">
        <v>100000</v>
      </c>
      <c r="J45" s="22">
        <v>100000</v>
      </c>
      <c r="K45" s="24" t="s">
        <v>14</v>
      </c>
      <c r="L45" s="24" t="s">
        <v>14</v>
      </c>
      <c r="M45" s="25" t="s">
        <v>14</v>
      </c>
      <c r="O45" t="s">
        <v>26</v>
      </c>
      <c r="P45">
        <v>500000</v>
      </c>
    </row>
    <row r="46" spans="3:16" x14ac:dyDescent="0.25">
      <c r="C46" s="55"/>
      <c r="D46" s="2" t="s">
        <v>4</v>
      </c>
      <c r="E46" s="26" t="s">
        <v>14</v>
      </c>
      <c r="F46" s="24" t="s">
        <v>14</v>
      </c>
      <c r="G46" s="24" t="s">
        <v>14</v>
      </c>
      <c r="H46" s="24" t="s">
        <v>14</v>
      </c>
      <c r="I46" s="24" t="s">
        <v>14</v>
      </c>
      <c r="J46" s="24" t="s">
        <v>14</v>
      </c>
      <c r="K46" s="23">
        <v>200</v>
      </c>
      <c r="L46" s="23">
        <v>140</v>
      </c>
      <c r="M46" s="27">
        <v>0</v>
      </c>
    </row>
    <row r="47" spans="3:16" x14ac:dyDescent="0.25">
      <c r="C47" s="55"/>
      <c r="D47" s="2" t="s">
        <v>5</v>
      </c>
      <c r="E47" s="26" t="s">
        <v>14</v>
      </c>
      <c r="F47" s="24" t="s">
        <v>14</v>
      </c>
      <c r="G47" s="24" t="s">
        <v>14</v>
      </c>
      <c r="H47" s="24" t="s">
        <v>14</v>
      </c>
      <c r="I47" s="24" t="s">
        <v>14</v>
      </c>
      <c r="J47" s="24" t="s">
        <v>14</v>
      </c>
      <c r="K47" s="45">
        <v>100000</v>
      </c>
      <c r="L47" s="45">
        <v>300</v>
      </c>
      <c r="M47" s="46">
        <v>160</v>
      </c>
    </row>
    <row r="48" spans="3:16" x14ac:dyDescent="0.25">
      <c r="C48" s="55"/>
      <c r="D48" s="2" t="s">
        <v>13</v>
      </c>
      <c r="E48" s="26" t="s">
        <v>14</v>
      </c>
      <c r="F48" s="24" t="s">
        <v>14</v>
      </c>
      <c r="G48" s="24" t="s">
        <v>14</v>
      </c>
      <c r="H48" s="24" t="s">
        <v>14</v>
      </c>
      <c r="I48" s="24" t="s">
        <v>14</v>
      </c>
      <c r="J48" s="24" t="s">
        <v>14</v>
      </c>
      <c r="K48" s="23">
        <v>300</v>
      </c>
      <c r="L48" s="23">
        <v>80</v>
      </c>
      <c r="M48" s="27">
        <v>40</v>
      </c>
    </row>
    <row r="49" spans="3:14" x14ac:dyDescent="0.25">
      <c r="C49" s="55"/>
      <c r="D49" s="2" t="s">
        <v>6</v>
      </c>
      <c r="E49" s="26" t="s">
        <v>14</v>
      </c>
      <c r="F49" s="24" t="s">
        <v>14</v>
      </c>
      <c r="G49" s="24" t="s">
        <v>14</v>
      </c>
      <c r="H49" s="24" t="s">
        <v>14</v>
      </c>
      <c r="I49" s="24" t="s">
        <v>14</v>
      </c>
      <c r="J49" s="24" t="s">
        <v>14</v>
      </c>
      <c r="K49" s="23">
        <v>0</v>
      </c>
      <c r="L49" s="23">
        <v>40</v>
      </c>
      <c r="M49" s="27">
        <v>300</v>
      </c>
    </row>
    <row r="50" spans="3:14" x14ac:dyDescent="0.25">
      <c r="C50" s="55"/>
      <c r="D50" s="2" t="s">
        <v>7</v>
      </c>
      <c r="E50" s="26" t="s">
        <v>14</v>
      </c>
      <c r="F50" s="24" t="s">
        <v>14</v>
      </c>
      <c r="G50" s="24" t="s">
        <v>14</v>
      </c>
      <c r="H50" s="24" t="s">
        <v>14</v>
      </c>
      <c r="I50" s="24" t="s">
        <v>14</v>
      </c>
      <c r="J50" s="24" t="s">
        <v>14</v>
      </c>
      <c r="K50" s="45">
        <v>100000</v>
      </c>
      <c r="L50" s="45">
        <v>250</v>
      </c>
      <c r="M50" s="46">
        <v>240</v>
      </c>
      <c r="N50" s="13"/>
    </row>
    <row r="51" spans="3:14" ht="15.75" thickBot="1" x14ac:dyDescent="0.3">
      <c r="C51" s="56"/>
      <c r="D51" s="10" t="s">
        <v>8</v>
      </c>
      <c r="E51" s="30" t="s">
        <v>14</v>
      </c>
      <c r="F51" s="31" t="s">
        <v>14</v>
      </c>
      <c r="G51" s="31" t="s">
        <v>14</v>
      </c>
      <c r="H51" s="31" t="s">
        <v>14</v>
      </c>
      <c r="I51" s="31" t="s">
        <v>14</v>
      </c>
      <c r="J51" s="31" t="s">
        <v>14</v>
      </c>
      <c r="K51" s="47">
        <v>100000</v>
      </c>
      <c r="L51" s="47">
        <v>700</v>
      </c>
      <c r="M51" s="48">
        <v>450</v>
      </c>
      <c r="N51" s="14"/>
    </row>
    <row r="52" spans="3:14" ht="16.5" thickTop="1" thickBot="1" x14ac:dyDescent="0.3"/>
    <row r="53" spans="3:14" ht="15.75" thickTop="1" x14ac:dyDescent="0.25">
      <c r="C53" s="15" t="s">
        <v>24</v>
      </c>
      <c r="D53" s="11"/>
      <c r="E53" s="51" t="s">
        <v>1</v>
      </c>
      <c r="F53" s="52"/>
      <c r="G53" s="52"/>
      <c r="H53" s="52"/>
      <c r="I53" s="52"/>
      <c r="J53" s="52"/>
      <c r="K53" s="52"/>
      <c r="L53" s="52"/>
      <c r="M53" s="53"/>
      <c r="N53" s="12"/>
    </row>
    <row r="54" spans="3:14" x14ac:dyDescent="0.25">
      <c r="C54" s="34"/>
      <c r="D54" s="7"/>
      <c r="E54" s="3" t="s">
        <v>4</v>
      </c>
      <c r="F54" s="4" t="s">
        <v>5</v>
      </c>
      <c r="G54" s="4" t="s">
        <v>6</v>
      </c>
      <c r="H54" s="4" t="s">
        <v>13</v>
      </c>
      <c r="I54" s="4" t="s">
        <v>7</v>
      </c>
      <c r="J54" s="4" t="s">
        <v>8</v>
      </c>
      <c r="K54" s="4" t="s">
        <v>9</v>
      </c>
      <c r="L54" s="4" t="s">
        <v>10</v>
      </c>
      <c r="M54" s="5" t="s">
        <v>11</v>
      </c>
    </row>
    <row r="55" spans="3:14" x14ac:dyDescent="0.25">
      <c r="C55" s="54" t="s">
        <v>0</v>
      </c>
      <c r="D55" s="8" t="s">
        <v>2</v>
      </c>
      <c r="E55" s="16">
        <f>E19*E4</f>
        <v>45000</v>
      </c>
      <c r="F55" s="17">
        <f t="shared" ref="F55:J55" si="3">F19*F4</f>
        <v>0</v>
      </c>
      <c r="G55" s="18">
        <f t="shared" si="3"/>
        <v>66000</v>
      </c>
      <c r="H55" s="18">
        <f t="shared" si="3"/>
        <v>63000</v>
      </c>
      <c r="I55" s="17">
        <f t="shared" si="3"/>
        <v>0</v>
      </c>
      <c r="J55" s="17">
        <f t="shared" si="3"/>
        <v>0</v>
      </c>
      <c r="K55" s="19" t="s">
        <v>14</v>
      </c>
      <c r="L55" s="19" t="s">
        <v>14</v>
      </c>
      <c r="M55" s="20" t="s">
        <v>14</v>
      </c>
    </row>
    <row r="56" spans="3:14" x14ac:dyDescent="0.25">
      <c r="C56" s="55"/>
      <c r="D56" s="2" t="s">
        <v>3</v>
      </c>
      <c r="E56" s="21">
        <f t="shared" ref="E56:J56" si="4">E20*E5</f>
        <v>75000</v>
      </c>
      <c r="F56" s="22">
        <f t="shared" si="4"/>
        <v>168000</v>
      </c>
      <c r="G56" s="23">
        <f t="shared" si="4"/>
        <v>105000</v>
      </c>
      <c r="H56" s="23">
        <f t="shared" si="4"/>
        <v>90000</v>
      </c>
      <c r="I56" s="22">
        <f t="shared" si="4"/>
        <v>138673</v>
      </c>
      <c r="J56" s="22">
        <f t="shared" si="4"/>
        <v>70355</v>
      </c>
      <c r="K56" s="24" t="s">
        <v>14</v>
      </c>
      <c r="L56" s="24" t="s">
        <v>14</v>
      </c>
      <c r="M56" s="25" t="s">
        <v>14</v>
      </c>
    </row>
    <row r="57" spans="3:14" x14ac:dyDescent="0.25">
      <c r="C57" s="55"/>
      <c r="D57" s="2" t="s">
        <v>4</v>
      </c>
      <c r="E57" s="26" t="s">
        <v>14</v>
      </c>
      <c r="F57" s="24" t="s">
        <v>14</v>
      </c>
      <c r="G57" s="24" t="s">
        <v>14</v>
      </c>
      <c r="H57" s="24" t="s">
        <v>14</v>
      </c>
      <c r="I57" s="24" t="s">
        <v>14</v>
      </c>
      <c r="J57" s="24" t="s">
        <v>14</v>
      </c>
      <c r="K57" s="23">
        <f t="shared" ref="K57:M57" si="5">K21*K6</f>
        <v>0</v>
      </c>
      <c r="L57" s="23">
        <f t="shared" si="5"/>
        <v>21000</v>
      </c>
      <c r="M57" s="27">
        <f t="shared" si="5"/>
        <v>0</v>
      </c>
    </row>
    <row r="58" spans="3:14" x14ac:dyDescent="0.25">
      <c r="C58" s="55"/>
      <c r="D58" s="2" t="s">
        <v>5</v>
      </c>
      <c r="E58" s="26" t="s">
        <v>14</v>
      </c>
      <c r="F58" s="24" t="s">
        <v>14</v>
      </c>
      <c r="G58" s="24" t="s">
        <v>14</v>
      </c>
      <c r="H58" s="24" t="s">
        <v>14</v>
      </c>
      <c r="I58" s="24" t="s">
        <v>14</v>
      </c>
      <c r="J58" s="24" t="s">
        <v>14</v>
      </c>
      <c r="K58" s="45">
        <f t="shared" ref="K58:M58" si="6">K22*K7</f>
        <v>99999.999999999985</v>
      </c>
      <c r="L58" s="45">
        <f t="shared" si="6"/>
        <v>5310</v>
      </c>
      <c r="M58" s="46">
        <f t="shared" si="6"/>
        <v>2832</v>
      </c>
    </row>
    <row r="59" spans="3:14" x14ac:dyDescent="0.25">
      <c r="C59" s="55"/>
      <c r="D59" s="2" t="s">
        <v>13</v>
      </c>
      <c r="E59" s="26" t="s">
        <v>14</v>
      </c>
      <c r="F59" s="24" t="s">
        <v>14</v>
      </c>
      <c r="G59" s="24" t="s">
        <v>14</v>
      </c>
      <c r="H59" s="24" t="s">
        <v>14</v>
      </c>
      <c r="I59" s="24" t="s">
        <v>14</v>
      </c>
      <c r="J59" s="24" t="s">
        <v>14</v>
      </c>
      <c r="K59" s="23">
        <f t="shared" ref="K59:M59" si="7">K23*K8</f>
        <v>45000</v>
      </c>
      <c r="L59" s="23">
        <f t="shared" si="7"/>
        <v>12000</v>
      </c>
      <c r="M59" s="27">
        <f t="shared" si="7"/>
        <v>6000</v>
      </c>
    </row>
    <row r="60" spans="3:14" x14ac:dyDescent="0.25">
      <c r="C60" s="55"/>
      <c r="D60" s="2" t="s">
        <v>6</v>
      </c>
      <c r="E60" s="26" t="s">
        <v>14</v>
      </c>
      <c r="F60" s="24" t="s">
        <v>14</v>
      </c>
      <c r="G60" s="24" t="s">
        <v>14</v>
      </c>
      <c r="H60" s="24" t="s">
        <v>14</v>
      </c>
      <c r="I60" s="24" t="s">
        <v>14</v>
      </c>
      <c r="J60" s="24" t="s">
        <v>14</v>
      </c>
      <c r="K60" s="23">
        <f t="shared" ref="K60:M60" si="8">K24*K9</f>
        <v>0</v>
      </c>
      <c r="L60" s="23">
        <f t="shared" si="8"/>
        <v>6000</v>
      </c>
      <c r="M60" s="27">
        <f t="shared" si="8"/>
        <v>45000</v>
      </c>
    </row>
    <row r="61" spans="3:14" x14ac:dyDescent="0.25">
      <c r="C61" s="55"/>
      <c r="D61" s="2" t="s">
        <v>7</v>
      </c>
      <c r="E61" s="26" t="s">
        <v>14</v>
      </c>
      <c r="F61" s="24" t="s">
        <v>14</v>
      </c>
      <c r="G61" s="24" t="s">
        <v>14</v>
      </c>
      <c r="H61" s="24" t="s">
        <v>14</v>
      </c>
      <c r="I61" s="24" t="s">
        <v>14</v>
      </c>
      <c r="J61" s="24" t="s">
        <v>14</v>
      </c>
      <c r="K61" s="45">
        <f t="shared" ref="K61:M61" si="9">K25*K10</f>
        <v>0</v>
      </c>
      <c r="L61" s="45">
        <f t="shared" si="9"/>
        <v>4425</v>
      </c>
      <c r="M61" s="46">
        <f t="shared" si="9"/>
        <v>4248</v>
      </c>
      <c r="N61" s="13"/>
    </row>
    <row r="62" spans="3:14" ht="15.75" thickBot="1" x14ac:dyDescent="0.3">
      <c r="C62" s="56"/>
      <c r="D62" s="10" t="s">
        <v>8</v>
      </c>
      <c r="E62" s="30" t="s">
        <v>14</v>
      </c>
      <c r="F62" s="31" t="s">
        <v>14</v>
      </c>
      <c r="G62" s="31" t="s">
        <v>14</v>
      </c>
      <c r="H62" s="31" t="s">
        <v>14</v>
      </c>
      <c r="I62" s="31" t="s">
        <v>14</v>
      </c>
      <c r="J62" s="31" t="s">
        <v>14</v>
      </c>
      <c r="K62" s="47">
        <f t="shared" ref="K62:M62" si="10">K26*K11</f>
        <v>0</v>
      </c>
      <c r="L62" s="47">
        <f t="shared" si="10"/>
        <v>12390</v>
      </c>
      <c r="M62" s="48">
        <f t="shared" si="10"/>
        <v>7965</v>
      </c>
      <c r="N62" s="14"/>
    </row>
    <row r="63" spans="3:14" ht="15.75" thickTop="1" x14ac:dyDescent="0.25">
      <c r="E63" s="50">
        <f>SUM(E55:E56)-SUM(K57:M57)</f>
        <v>99000</v>
      </c>
      <c r="F63" s="50">
        <f>SUM(F55:F56)-SUM(K58:M58)</f>
        <v>59858.000000000015</v>
      </c>
      <c r="G63" s="50">
        <f>SUM(G55:G56)-SUM(K59:M59)</f>
        <v>108000</v>
      </c>
      <c r="H63" s="50">
        <f>SUM(H55:H56)-SUM(K59:M59)</f>
        <v>90000</v>
      </c>
      <c r="I63" s="50">
        <f>SUM(I55:I56)-SUM(K61:M61)</f>
        <v>130000</v>
      </c>
      <c r="J63" s="50">
        <f>SUM(J55:J56)-SUM(K62:M62)</f>
        <v>50000</v>
      </c>
      <c r="K63" s="50">
        <f>SUM(K57:K62)</f>
        <v>145000</v>
      </c>
      <c r="L63" s="50">
        <f>SUM(L57:L62)</f>
        <v>61125</v>
      </c>
      <c r="M63" s="50">
        <f>SUM(M57:M62)</f>
        <v>66045</v>
      </c>
    </row>
    <row r="64" spans="3:14" x14ac:dyDescent="0.25">
      <c r="E64" s="50">
        <v>150000</v>
      </c>
      <c r="F64" s="50">
        <v>100000</v>
      </c>
      <c r="G64" s="50">
        <v>120000</v>
      </c>
      <c r="H64" s="50">
        <v>90000</v>
      </c>
      <c r="I64" s="50">
        <v>130000</v>
      </c>
      <c r="J64" s="50">
        <v>50000</v>
      </c>
      <c r="K64" s="50">
        <v>100000</v>
      </c>
      <c r="L64" s="50">
        <v>180000</v>
      </c>
      <c r="M64" s="50">
        <v>80000</v>
      </c>
    </row>
    <row r="66" spans="5:13" x14ac:dyDescent="0.25">
      <c r="E66" s="50">
        <f t="shared" ref="E66:J66" si="11">E63-E64</f>
        <v>-51000</v>
      </c>
      <c r="F66" s="50">
        <f t="shared" si="11"/>
        <v>-40141.999999999985</v>
      </c>
      <c r="G66" s="50">
        <f t="shared" si="11"/>
        <v>-12000</v>
      </c>
      <c r="H66" s="50">
        <f t="shared" si="11"/>
        <v>0</v>
      </c>
      <c r="I66" s="50">
        <f t="shared" si="11"/>
        <v>0</v>
      </c>
      <c r="J66" s="50">
        <f t="shared" si="11"/>
        <v>0</v>
      </c>
      <c r="K66" s="50">
        <f>K63-K64</f>
        <v>45000</v>
      </c>
      <c r="L66" s="50">
        <f t="shared" ref="L66:M66" si="12">L63-L64</f>
        <v>-118875</v>
      </c>
      <c r="M66" s="50">
        <f t="shared" si="12"/>
        <v>-13955</v>
      </c>
    </row>
  </sheetData>
  <mergeCells count="10">
    <mergeCell ref="E53:M53"/>
    <mergeCell ref="C55:C62"/>
    <mergeCell ref="E29:M29"/>
    <mergeCell ref="C31:C38"/>
    <mergeCell ref="E2:M2"/>
    <mergeCell ref="C4:C11"/>
    <mergeCell ref="E17:M17"/>
    <mergeCell ref="C19:C26"/>
    <mergeCell ref="E42:M42"/>
    <mergeCell ref="C44: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albolea</dc:creator>
  <cp:lastModifiedBy>Renato albolea</cp:lastModifiedBy>
  <dcterms:created xsi:type="dcterms:W3CDTF">2020-05-13T17:09:58Z</dcterms:created>
  <dcterms:modified xsi:type="dcterms:W3CDTF">2020-05-17T19:06:49Z</dcterms:modified>
</cp:coreProperties>
</file>