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3"/>
  <workbookPr defaultThemeVersion="166925"/>
  <xr:revisionPtr revIDLastSave="260" documentId="11_92485C45C1F39E42E268565A893E8C18510380CC" xr6:coauthVersionLast="47" xr6:coauthVersionMax="47" xr10:uidLastSave="{000C1FC3-3F98-43BF-BC38-4D85928C6705}"/>
  <bookViews>
    <workbookView xWindow="240" yWindow="105" windowWidth="14805" windowHeight="8010" xr2:uid="{00000000-000D-0000-FFFF-FFFF00000000}"/>
  </bookViews>
  <sheets>
    <sheet name="Índices de Endividamento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2" l="1"/>
  <c r="Q9" i="2"/>
  <c r="J31" i="2" s="1"/>
  <c r="R9" i="2"/>
  <c r="I31" i="2" s="1"/>
  <c r="P9" i="2"/>
  <c r="K31" i="2" s="1"/>
  <c r="Q6" i="2"/>
  <c r="J30" i="2" s="1"/>
  <c r="R6" i="2"/>
  <c r="I30" i="2" s="1"/>
  <c r="P6" i="2"/>
  <c r="K30" i="2" s="1"/>
  <c r="Q3" i="2"/>
  <c r="J29" i="2" s="1"/>
  <c r="R3" i="2"/>
  <c r="I29" i="2" s="1"/>
  <c r="P3" i="2"/>
  <c r="K29" i="2" s="1"/>
  <c r="H31" i="2"/>
  <c r="H30" i="2"/>
</calcChain>
</file>

<file path=xl/sharedStrings.xml><?xml version="1.0" encoding="utf-8"?>
<sst xmlns="http://schemas.openxmlformats.org/spreadsheetml/2006/main" count="133" uniqueCount="90">
  <si>
    <t xml:space="preserve"> Conta </t>
  </si>
  <si>
    <t xml:space="preserve"> Descrição </t>
  </si>
  <si>
    <t xml:space="preserve"> 31/12/2020 </t>
  </si>
  <si>
    <t xml:space="preserve"> 31/12/2019 </t>
  </si>
  <si>
    <t xml:space="preserve"> 31/12/2018 </t>
  </si>
  <si>
    <t xml:space="preserve"> Ativo Total </t>
  </si>
  <si>
    <t xml:space="preserve"> Passivo Total </t>
  </si>
  <si>
    <t>%</t>
  </si>
  <si>
    <t xml:space="preserve"> 1.01 </t>
  </si>
  <si>
    <t xml:space="preserve"> Ativo Circulante </t>
  </si>
  <si>
    <t xml:space="preserve"> 2.01 </t>
  </si>
  <si>
    <t xml:space="preserve"> Passivo Circulante </t>
  </si>
  <si>
    <t>Grau de Endividamento (%)</t>
  </si>
  <si>
    <t>Capital de Terceiros (Passivo Circulante +. Passivo Não Circulante)</t>
  </si>
  <si>
    <t>x100</t>
  </si>
  <si>
    <t xml:space="preserve"> 1.01.01 </t>
  </si>
  <si>
    <t xml:space="preserve"> Caixa e Equivalentes de Caixa </t>
  </si>
  <si>
    <t xml:space="preserve"> 2.01.01 </t>
  </si>
  <si>
    <t xml:space="preserve"> Obrigações Sociais e Trabalhistas </t>
  </si>
  <si>
    <t>Patrimônio Líquido</t>
  </si>
  <si>
    <t xml:space="preserve"> 1.01.02 </t>
  </si>
  <si>
    <t xml:space="preserve"> Aplicações Financeiras </t>
  </si>
  <si>
    <t xml:space="preserve"> 2.01.02 </t>
  </si>
  <si>
    <t xml:space="preserve"> Fornecedores </t>
  </si>
  <si>
    <t xml:space="preserve"> 1.01.03 </t>
  </si>
  <si>
    <t xml:space="preserve"> Contas a Receber </t>
  </si>
  <si>
    <t xml:space="preserve"> 2.01.03 </t>
  </si>
  <si>
    <t xml:space="preserve"> Obrigações Fiscais </t>
  </si>
  <si>
    <t>Composição do Endividamento(%)</t>
  </si>
  <si>
    <t>Passivo Circulante</t>
  </si>
  <si>
    <t xml:space="preserve"> 1.01.04 </t>
  </si>
  <si>
    <t xml:space="preserve"> Estoques </t>
  </si>
  <si>
    <t xml:space="preserve"> 2.01.04 </t>
  </si>
  <si>
    <t xml:space="preserve"> Empréstimos e Financiamentos </t>
  </si>
  <si>
    <t xml:space="preserve">Capital de Terceiros </t>
  </si>
  <si>
    <t xml:space="preserve"> 1.01.05 </t>
  </si>
  <si>
    <t xml:space="preserve"> Ativos Biológicos </t>
  </si>
  <si>
    <t xml:space="preserve"> </t>
  </si>
  <si>
    <t xml:space="preserve"> 2.01.05 </t>
  </si>
  <si>
    <t xml:space="preserve"> Outras Obrigações </t>
  </si>
  <si>
    <t xml:space="preserve"> 1.01.06 </t>
  </si>
  <si>
    <t xml:space="preserve"> Tributos a Recuperar </t>
  </si>
  <si>
    <t xml:space="preserve"> 2.01.06 </t>
  </si>
  <si>
    <t xml:space="preserve"> Provisões </t>
  </si>
  <si>
    <t>Imobilização do Patrimônio Líquido(%)</t>
  </si>
  <si>
    <t xml:space="preserve">Investimento + Imobilizado + Intangível </t>
  </si>
  <si>
    <t xml:space="preserve">1.01.07 </t>
  </si>
  <si>
    <t xml:space="preserve"> Despesas Antecipadas </t>
  </si>
  <si>
    <t xml:space="preserve"> 2.01.07 </t>
  </si>
  <si>
    <t xml:space="preserve"> Passivos sobre Ativos Não-Correntes a Venda e Descontinuados </t>
  </si>
  <si>
    <t xml:space="preserve"> 1.01.08 </t>
  </si>
  <si>
    <t xml:space="preserve"> Outros Ativos Circulantes </t>
  </si>
  <si>
    <t xml:space="preserve"> 2.02 </t>
  </si>
  <si>
    <t xml:space="preserve"> Passivo Não Circulante </t>
  </si>
  <si>
    <t xml:space="preserve"> 1.02 </t>
  </si>
  <si>
    <t xml:space="preserve"> Ativo Não Circulante </t>
  </si>
  <si>
    <t xml:space="preserve"> 2.02.01 </t>
  </si>
  <si>
    <t xml:space="preserve"> 1.02.01 </t>
  </si>
  <si>
    <t xml:space="preserve"> Ativo Realizável a Longo Prazo </t>
  </si>
  <si>
    <t xml:space="preserve"> 2.02.02 </t>
  </si>
  <si>
    <t xml:space="preserve"> 1.02.02 </t>
  </si>
  <si>
    <t xml:space="preserve"> Investimentos </t>
  </si>
  <si>
    <t xml:space="preserve"> 2.02.03 </t>
  </si>
  <si>
    <t xml:space="preserve"> Tributos Diferidos </t>
  </si>
  <si>
    <t xml:space="preserve"> 1.02.03 </t>
  </si>
  <si>
    <t xml:space="preserve"> Imobilizado </t>
  </si>
  <si>
    <t xml:space="preserve"> 2.02.04 </t>
  </si>
  <si>
    <t xml:space="preserve"> 1.02.04 </t>
  </si>
  <si>
    <t xml:space="preserve"> Intangível </t>
  </si>
  <si>
    <t xml:space="preserve"> 2.02.05 </t>
  </si>
  <si>
    <t xml:space="preserve"> 2.03 </t>
  </si>
  <si>
    <t xml:space="preserve"> Patrimônio Líquido Consolidado </t>
  </si>
  <si>
    <t xml:space="preserve"> 2.03.01 </t>
  </si>
  <si>
    <t xml:space="preserve"> Capital Social Realizado </t>
  </si>
  <si>
    <t xml:space="preserve"> 2.03.02 </t>
  </si>
  <si>
    <t xml:space="preserve"> Reservas de Capital </t>
  </si>
  <si>
    <t xml:space="preserve"> 2.03.03 </t>
  </si>
  <si>
    <t xml:space="preserve"> Reservas de Reavaliação </t>
  </si>
  <si>
    <t xml:space="preserve"> 2.03.04 </t>
  </si>
  <si>
    <t xml:space="preserve"> Reservas de Lucros </t>
  </si>
  <si>
    <t xml:space="preserve"> 2.03.05 </t>
  </si>
  <si>
    <t xml:space="preserve"> Lucros/Prejuízos Acumulados </t>
  </si>
  <si>
    <t xml:space="preserve"> 2.03.06 </t>
  </si>
  <si>
    <t xml:space="preserve"> Ajustes de Avaliação Patrimonial </t>
  </si>
  <si>
    <t xml:space="preserve"> 2.03.07 </t>
  </si>
  <si>
    <t xml:space="preserve"> Ajustes Acumulados de Conversão </t>
  </si>
  <si>
    <t xml:space="preserve"> 2.03.08 </t>
  </si>
  <si>
    <t xml:space="preserve"> Outros Resultados Abrangentes </t>
  </si>
  <si>
    <t xml:space="preserve"> 2.03.09 </t>
  </si>
  <si>
    <t xml:space="preserve"> Participação dos Acionistas Não Controladores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</si>
</sst>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3" fontId="0" fillId="2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 wrapText="1"/>
    </xf>
    <xf numFmtId="0" fontId="0" fillId="0" borderId="2" xfId="0" applyBorder="1"/>
    <xf numFmtId="2" fontId="0" fillId="0" borderId="2" xfId="0" applyNumberFormat="1" applyBorder="1"/>
    <xf numFmtId="4" fontId="0" fillId="0" borderId="2" xfId="0" applyNumberFormat="1" applyBorder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4" fontId="0" fillId="0" borderId="4" xfId="0" applyNumberFormat="1" applyBorder="1"/>
    <xf numFmtId="0" fontId="0" fillId="2" borderId="0" xfId="0" applyFill="1" applyAlignment="1">
      <alignment horizontal="lef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'Índices de Endividamento'!$H$29</c:f>
              <c:strCache>
                <c:ptCount val="1"/>
                <c:pt idx="0">
                  <c:v>Grau de Endividamento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'Índices de Endividamento'!$I$28:$K$28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'Índices de Endividamento'!$I$29:$K$29</c:f>
              <c:numCache>
                <c:formatCode>0.00</c:formatCode>
                <c:ptCount val="3"/>
                <c:pt idx="0">
                  <c:v>46.909925183666928</c:v>
                </c:pt>
                <c:pt idx="1">
                  <c:v>89.425537247795447</c:v>
                </c:pt>
                <c:pt idx="2">
                  <c:v>110.03643045327848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F-47FF-9C4F-842104C32282}"/>
            </c:ext>
          </c:extLst>
        </c:ser>
        <c:ser>
          <c:idx val="1"/>
          <c:order val="1"/>
          <c:tx>
            <c:strRef>
              <c:f>'Índices de Endividamento'!$H$30</c:f>
              <c:strCache>
                <c:ptCount val="1"/>
                <c:pt idx="0">
                  <c:v>Composição do Endividamento(%)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'Índices de Endividamento'!$I$28:$K$28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'Índices de Endividamento'!$I$30:$K$30</c:f>
              <c:numCache>
                <c:formatCode>0.00</c:formatCode>
                <c:ptCount val="3"/>
                <c:pt idx="0">
                  <c:v>76.684647427252841</c:v>
                </c:pt>
                <c:pt idx="1">
                  <c:v>69.645431953691514</c:v>
                </c:pt>
                <c:pt idx="2">
                  <c:v>61.418459406933401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9F-47FF-9C4F-842104C32282}"/>
            </c:ext>
          </c:extLst>
        </c:ser>
        <c:ser>
          <c:idx val="2"/>
          <c:order val="2"/>
          <c:tx>
            <c:strRef>
              <c:f>'Índices de Endividamento'!$H$31</c:f>
              <c:strCache>
                <c:ptCount val="1"/>
                <c:pt idx="0">
                  <c:v>Imobilização do Patrimônio Líquido(%)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'Índices de Endividamento'!$I$28:$K$28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'Índices de Endividamento'!$I$31:$K$31</c:f>
              <c:numCache>
                <c:formatCode>#,##0.00</c:formatCode>
                <c:ptCount val="3"/>
                <c:pt idx="0">
                  <c:v>21.606062906450063</c:v>
                </c:pt>
                <c:pt idx="1">
                  <c:v>51.221130428605321</c:v>
                </c:pt>
                <c:pt idx="2">
                  <c:v>85.213225300071116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9F-47FF-9C4F-842104C322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4297335"/>
        <c:axId val="858871527"/>
      </c:barChart>
      <c:catAx>
        <c:axId val="644297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71527"/>
        <c:crosses val="autoZero"/>
        <c:auto val="1"/>
        <c:lblAlgn val="ctr"/>
        <c:lblOffset val="100"/>
        <c:noMultiLvlLbl val="0"/>
      </c:catAx>
      <c:valAx>
        <c:axId val="858871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97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1295400</xdr:colOff>
      <xdr:row>11</xdr:row>
      <xdr:rowOff>171450</xdr:rowOff>
    </xdr:from>
    <xdr:to>
      <xdr:col>15</xdr:col>
      <xdr:colOff>66675</xdr:colOff>
      <xdr:row>26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12F409-599A-4EA7-A947-15AD2C172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4D8F-4D0A-4B10-B3D2-4E4120750EDD}">
  <dimension ref="A1:S31"/>
  <sheetViews>
    <sheetView tabSelected="1" topLeftCell="H9" workbookViewId="0">
      <selection activeCell="N19" sqref="N19"/>
    </sheetView>
  </sheetViews>
  <sheetFormatPr defaultRowHeight="15"/>
  <cols>
    <col min="1" max="1" width="14.140625" bestFit="1" customWidth="1"/>
    <col min="2" max="2" width="28.42578125" customWidth="1"/>
    <col min="3" max="5" width="12.42578125" bestFit="1" customWidth="1"/>
    <col min="6" max="6" width="3.85546875" customWidth="1"/>
    <col min="7" max="7" width="9.140625" style="2"/>
    <col min="8" max="8" width="58.5703125" bestFit="1" customWidth="1"/>
    <col min="9" max="11" width="12.42578125" bestFit="1" customWidth="1"/>
    <col min="12" max="12" width="5.140625" customWidth="1"/>
    <col min="13" max="13" width="45" customWidth="1"/>
    <col min="14" max="14" width="56.7109375" customWidth="1"/>
    <col min="15" max="15" width="5.28515625" bestFit="1" customWidth="1"/>
    <col min="16" max="16" width="12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0</v>
      </c>
      <c r="H1" s="8" t="s">
        <v>1</v>
      </c>
      <c r="I1" t="s">
        <v>2</v>
      </c>
      <c r="J1" t="s">
        <v>3</v>
      </c>
      <c r="K1" t="s">
        <v>4</v>
      </c>
      <c r="P1">
        <v>2020</v>
      </c>
      <c r="Q1">
        <v>2019</v>
      </c>
      <c r="R1">
        <v>2018</v>
      </c>
    </row>
    <row r="2" spans="1:19">
      <c r="A2" s="2">
        <v>1</v>
      </c>
      <c r="B2" t="s">
        <v>5</v>
      </c>
      <c r="C2" s="1">
        <v>2832545</v>
      </c>
      <c r="D2" s="1">
        <v>1413249</v>
      </c>
      <c r="E2" s="1">
        <v>1045032</v>
      </c>
      <c r="G2" s="2">
        <v>2</v>
      </c>
      <c r="H2" t="s">
        <v>6</v>
      </c>
      <c r="I2" s="1">
        <v>2832545</v>
      </c>
      <c r="J2" s="1">
        <v>1413249</v>
      </c>
      <c r="K2" s="1">
        <v>1045032</v>
      </c>
      <c r="O2" s="6"/>
      <c r="P2" s="19" t="s">
        <v>7</v>
      </c>
      <c r="Q2" s="20" t="s">
        <v>7</v>
      </c>
      <c r="R2" s="20" t="s">
        <v>7</v>
      </c>
    </row>
    <row r="3" spans="1:19">
      <c r="A3" s="3" t="s">
        <v>8</v>
      </c>
      <c r="B3" s="3" t="s">
        <v>9</v>
      </c>
      <c r="C3" s="4">
        <v>1564868</v>
      </c>
      <c r="D3" s="4">
        <v>980665</v>
      </c>
      <c r="E3" s="4">
        <v>842001</v>
      </c>
      <c r="G3" s="16" t="s">
        <v>10</v>
      </c>
      <c r="H3" s="3" t="s">
        <v>11</v>
      </c>
      <c r="I3" s="4">
        <v>911418</v>
      </c>
      <c r="J3" s="4">
        <v>464659</v>
      </c>
      <c r="K3" s="4">
        <v>255889</v>
      </c>
      <c r="M3" t="s">
        <v>12</v>
      </c>
      <c r="N3" s="18" t="s">
        <v>13</v>
      </c>
      <c r="O3" t="s">
        <v>14</v>
      </c>
      <c r="P3" s="6">
        <f>((I3+I11)/I17)*100</f>
        <v>110.03643045327848</v>
      </c>
      <c r="Q3" s="6">
        <f t="shared" ref="Q3:R3" si="0">((J3+J11)/J17)*100</f>
        <v>89.425537247795447</v>
      </c>
      <c r="R3" s="6">
        <f t="shared" si="0"/>
        <v>46.909925183666928</v>
      </c>
      <c r="S3" s="6"/>
    </row>
    <row r="4" spans="1:19">
      <c r="A4" t="s">
        <v>15</v>
      </c>
      <c r="B4" t="s">
        <v>16</v>
      </c>
      <c r="C4" s="1">
        <v>38297</v>
      </c>
      <c r="D4" s="1">
        <v>13808</v>
      </c>
      <c r="E4" s="1">
        <v>8501</v>
      </c>
      <c r="G4" s="2" t="s">
        <v>17</v>
      </c>
      <c r="H4" t="s">
        <v>18</v>
      </c>
      <c r="I4" s="1">
        <v>59269</v>
      </c>
      <c r="J4" s="1">
        <v>52944</v>
      </c>
      <c r="K4" s="1">
        <v>43111</v>
      </c>
      <c r="N4" s="17" t="s">
        <v>19</v>
      </c>
      <c r="P4" s="6"/>
      <c r="Q4" s="6"/>
      <c r="R4" s="6"/>
      <c r="S4" s="6"/>
    </row>
    <row r="5" spans="1:19">
      <c r="A5" t="s">
        <v>20</v>
      </c>
      <c r="B5" t="s">
        <v>21</v>
      </c>
      <c r="C5" s="1">
        <v>522868</v>
      </c>
      <c r="D5" s="1">
        <v>263875</v>
      </c>
      <c r="E5" s="1">
        <v>227300</v>
      </c>
      <c r="G5" s="2" t="s">
        <v>22</v>
      </c>
      <c r="H5" t="s">
        <v>23</v>
      </c>
      <c r="I5" s="1">
        <v>399189</v>
      </c>
      <c r="J5" s="1">
        <v>134967</v>
      </c>
      <c r="K5" s="1">
        <v>110121</v>
      </c>
      <c r="P5" s="6"/>
      <c r="Q5" s="6"/>
      <c r="R5" s="6"/>
      <c r="S5" s="6"/>
    </row>
    <row r="6" spans="1:19">
      <c r="A6" t="s">
        <v>24</v>
      </c>
      <c r="B6" t="s">
        <v>25</v>
      </c>
      <c r="C6" s="1">
        <v>598824</v>
      </c>
      <c r="D6" s="1">
        <v>413412</v>
      </c>
      <c r="E6" s="1">
        <v>382728</v>
      </c>
      <c r="G6" s="2" t="s">
        <v>26</v>
      </c>
      <c r="H6" t="s">
        <v>27</v>
      </c>
      <c r="I6" s="1">
        <v>40481</v>
      </c>
      <c r="J6" s="1">
        <v>27259</v>
      </c>
      <c r="K6" s="1">
        <v>24178</v>
      </c>
      <c r="M6" t="s">
        <v>28</v>
      </c>
      <c r="N6" s="18" t="s">
        <v>29</v>
      </c>
      <c r="O6" s="6" t="s">
        <v>14</v>
      </c>
      <c r="P6" s="6">
        <f>(I3/(I3+I11))*100</f>
        <v>61.418459406933401</v>
      </c>
      <c r="Q6" s="6">
        <f t="shared" ref="Q6:R6" si="1">(J3/(J3+J11))*100</f>
        <v>69.645431953691514</v>
      </c>
      <c r="R6" s="6">
        <f t="shared" si="1"/>
        <v>76.684647427252841</v>
      </c>
      <c r="S6" s="6"/>
    </row>
    <row r="7" spans="1:19">
      <c r="A7" t="s">
        <v>30</v>
      </c>
      <c r="B7" t="s">
        <v>31</v>
      </c>
      <c r="C7" s="1">
        <v>290896</v>
      </c>
      <c r="D7" s="1">
        <v>179499</v>
      </c>
      <c r="E7" s="1">
        <v>150861</v>
      </c>
      <c r="G7" s="2" t="s">
        <v>32</v>
      </c>
      <c r="H7" t="s">
        <v>33</v>
      </c>
      <c r="I7" s="1">
        <v>239483</v>
      </c>
      <c r="J7" s="1">
        <v>158222</v>
      </c>
      <c r="K7" s="1">
        <v>43978</v>
      </c>
      <c r="N7" s="17" t="s">
        <v>34</v>
      </c>
      <c r="P7" s="6"/>
      <c r="Q7" s="6"/>
      <c r="R7" s="6"/>
      <c r="S7" s="6"/>
    </row>
    <row r="8" spans="1:19">
      <c r="A8" t="s">
        <v>35</v>
      </c>
      <c r="B8" t="s">
        <v>36</v>
      </c>
      <c r="C8" t="s">
        <v>37</v>
      </c>
      <c r="D8" t="s">
        <v>37</v>
      </c>
      <c r="E8" t="s">
        <v>37</v>
      </c>
      <c r="G8" s="2" t="s">
        <v>38</v>
      </c>
      <c r="H8" t="s">
        <v>39</v>
      </c>
      <c r="I8" s="1">
        <v>172996</v>
      </c>
      <c r="J8" s="1">
        <v>91267</v>
      </c>
      <c r="K8" s="1">
        <v>34501</v>
      </c>
      <c r="P8" s="6"/>
      <c r="Q8" s="6"/>
      <c r="R8" s="6"/>
      <c r="S8" s="6"/>
    </row>
    <row r="9" spans="1:19">
      <c r="A9" t="s">
        <v>40</v>
      </c>
      <c r="B9" t="s">
        <v>41</v>
      </c>
      <c r="C9" s="1">
        <v>86034</v>
      </c>
      <c r="D9" s="1">
        <v>90332</v>
      </c>
      <c r="E9" s="1">
        <v>49370</v>
      </c>
      <c r="G9" s="2" t="s">
        <v>42</v>
      </c>
      <c r="H9" t="s">
        <v>43</v>
      </c>
      <c r="I9" t="s">
        <v>37</v>
      </c>
      <c r="J9" t="s">
        <v>37</v>
      </c>
      <c r="K9" t="s">
        <v>37</v>
      </c>
      <c r="M9" t="s">
        <v>44</v>
      </c>
      <c r="N9" s="21" t="s">
        <v>45</v>
      </c>
      <c r="O9" s="7" t="s">
        <v>14</v>
      </c>
      <c r="P9" s="6">
        <f>((C14+C15+C16)/I17)*100</f>
        <v>85.213225300071116</v>
      </c>
      <c r="Q9" s="6">
        <f t="shared" ref="Q9:R9" si="2">((D14+D15+D16)/J17)*100</f>
        <v>51.221130428605321</v>
      </c>
      <c r="R9" s="6">
        <f t="shared" si="2"/>
        <v>21.606062906450063</v>
      </c>
      <c r="S9" s="6"/>
    </row>
    <row r="10" spans="1:19">
      <c r="A10" t="s">
        <v>46</v>
      </c>
      <c r="B10" t="s">
        <v>47</v>
      </c>
      <c r="G10" s="2" t="s">
        <v>48</v>
      </c>
      <c r="H10" t="s">
        <v>49</v>
      </c>
      <c r="I10" t="s">
        <v>37</v>
      </c>
      <c r="J10" t="s">
        <v>37</v>
      </c>
      <c r="K10" t="s">
        <v>37</v>
      </c>
      <c r="N10" s="5" t="s">
        <v>19</v>
      </c>
      <c r="P10" s="6"/>
      <c r="Q10" s="6"/>
      <c r="R10" s="6"/>
      <c r="S10" s="6"/>
    </row>
    <row r="11" spans="1:19">
      <c r="A11" t="s">
        <v>50</v>
      </c>
      <c r="B11" t="s">
        <v>51</v>
      </c>
      <c r="C11" s="1">
        <v>27949</v>
      </c>
      <c r="D11" s="1">
        <v>19739</v>
      </c>
      <c r="E11" s="1">
        <v>23241</v>
      </c>
      <c r="G11" s="16" t="s">
        <v>52</v>
      </c>
      <c r="H11" s="3" t="s">
        <v>53</v>
      </c>
      <c r="I11" s="4">
        <v>572530</v>
      </c>
      <c r="J11" s="4">
        <v>202519</v>
      </c>
      <c r="K11" s="4">
        <v>77801</v>
      </c>
      <c r="P11" s="6"/>
      <c r="Q11" s="6"/>
      <c r="R11" s="6"/>
      <c r="S11" s="6"/>
    </row>
    <row r="12" spans="1:19">
      <c r="A12" s="3" t="s">
        <v>54</v>
      </c>
      <c r="B12" s="3" t="s">
        <v>55</v>
      </c>
      <c r="C12" s="4">
        <v>1267677</v>
      </c>
      <c r="D12" s="4">
        <v>432584</v>
      </c>
      <c r="E12" s="4">
        <v>203031</v>
      </c>
      <c r="G12" s="2" t="s">
        <v>56</v>
      </c>
      <c r="H12" t="s">
        <v>33</v>
      </c>
      <c r="I12" s="1">
        <v>394786</v>
      </c>
      <c r="J12" s="1">
        <v>22562</v>
      </c>
      <c r="K12" s="1">
        <v>67440</v>
      </c>
      <c r="N12" s="6"/>
      <c r="O12" s="6"/>
      <c r="P12" s="6"/>
      <c r="Q12" s="6"/>
      <c r="R12" s="6"/>
      <c r="S12" s="6"/>
    </row>
    <row r="13" spans="1:19">
      <c r="A13" t="s">
        <v>57</v>
      </c>
      <c r="B13" t="s">
        <v>58</v>
      </c>
      <c r="C13" s="1">
        <v>118494</v>
      </c>
      <c r="D13" s="1">
        <v>50438</v>
      </c>
      <c r="E13" s="1">
        <v>49338</v>
      </c>
      <c r="G13" s="2" t="s">
        <v>59</v>
      </c>
      <c r="H13" t="s">
        <v>39</v>
      </c>
      <c r="I13" s="1">
        <v>160470</v>
      </c>
      <c r="J13" s="1">
        <v>170415</v>
      </c>
      <c r="K13" s="1">
        <v>1443</v>
      </c>
      <c r="P13" s="6"/>
      <c r="Q13" s="6"/>
      <c r="R13" s="6"/>
      <c r="S13" s="6"/>
    </row>
    <row r="14" spans="1:19">
      <c r="A14" t="s">
        <v>60</v>
      </c>
      <c r="B14" t="s">
        <v>61</v>
      </c>
      <c r="C14" s="1">
        <v>3016</v>
      </c>
      <c r="D14" s="1">
        <v>3017</v>
      </c>
      <c r="E14" s="1">
        <v>3324</v>
      </c>
      <c r="G14" s="2" t="s">
        <v>62</v>
      </c>
      <c r="H14" t="s">
        <v>63</v>
      </c>
      <c r="I14" t="s">
        <v>37</v>
      </c>
      <c r="J14" t="s">
        <v>37</v>
      </c>
      <c r="K14" t="s">
        <v>37</v>
      </c>
      <c r="P14" s="6"/>
      <c r="Q14" s="6"/>
      <c r="R14" s="6"/>
      <c r="S14" s="6"/>
    </row>
    <row r="15" spans="1:19">
      <c r="A15" t="s">
        <v>64</v>
      </c>
      <c r="B15" t="s">
        <v>65</v>
      </c>
      <c r="C15" s="1">
        <v>316300</v>
      </c>
      <c r="D15" s="1">
        <v>304082</v>
      </c>
      <c r="E15" s="1">
        <v>83201</v>
      </c>
      <c r="G15" s="2" t="s">
        <v>66</v>
      </c>
      <c r="H15" t="s">
        <v>43</v>
      </c>
      <c r="I15" s="1">
        <v>13141</v>
      </c>
      <c r="J15" s="1">
        <v>9542</v>
      </c>
      <c r="K15" s="1">
        <v>8385</v>
      </c>
      <c r="P15" s="6"/>
      <c r="Q15" s="6"/>
      <c r="R15" s="6"/>
      <c r="S15" s="6"/>
    </row>
    <row r="16" spans="1:19">
      <c r="A16" t="s">
        <v>67</v>
      </c>
      <c r="B16" t="s">
        <v>68</v>
      </c>
      <c r="C16" s="1">
        <v>829867</v>
      </c>
      <c r="D16" s="1">
        <v>75047</v>
      </c>
      <c r="E16" s="1">
        <v>67168</v>
      </c>
      <c r="G16" s="2" t="s">
        <v>69</v>
      </c>
      <c r="H16" t="s">
        <v>49</v>
      </c>
      <c r="I16" t="s">
        <v>37</v>
      </c>
      <c r="J16" t="s">
        <v>37</v>
      </c>
      <c r="K16" t="s">
        <v>37</v>
      </c>
      <c r="P16" s="6"/>
      <c r="Q16" s="6"/>
      <c r="R16" s="6"/>
      <c r="S16" s="6"/>
    </row>
    <row r="17" spans="7:19">
      <c r="G17" s="16" t="s">
        <v>70</v>
      </c>
      <c r="H17" s="3" t="s">
        <v>71</v>
      </c>
      <c r="I17" s="4">
        <v>1348597</v>
      </c>
      <c r="J17" s="4">
        <v>746071</v>
      </c>
      <c r="K17" s="4">
        <v>711342</v>
      </c>
      <c r="P17" s="6"/>
      <c r="Q17" s="6"/>
      <c r="R17" s="6"/>
      <c r="S17" s="6"/>
    </row>
    <row r="18" spans="7:19">
      <c r="G18" s="2" t="s">
        <v>72</v>
      </c>
      <c r="H18" t="s">
        <v>73</v>
      </c>
      <c r="I18" s="1">
        <v>967924</v>
      </c>
      <c r="J18" s="1">
        <v>352715</v>
      </c>
      <c r="K18" s="1">
        <v>341073</v>
      </c>
      <c r="P18" s="6"/>
      <c r="Q18" s="6"/>
      <c r="R18" s="6"/>
      <c r="S18" s="6"/>
    </row>
    <row r="19" spans="7:19">
      <c r="G19" s="2" t="s">
        <v>74</v>
      </c>
      <c r="H19" t="s">
        <v>75</v>
      </c>
      <c r="I19" s="1">
        <v>49229</v>
      </c>
      <c r="J19" s="1">
        <v>50538</v>
      </c>
      <c r="K19" s="1">
        <v>46725</v>
      </c>
      <c r="P19" s="6"/>
      <c r="Q19" s="6"/>
      <c r="R19" s="6"/>
      <c r="S19" s="6"/>
    </row>
    <row r="20" spans="7:19">
      <c r="G20" s="2" t="s">
        <v>76</v>
      </c>
      <c r="H20" t="s">
        <v>77</v>
      </c>
      <c r="I20" t="s">
        <v>37</v>
      </c>
      <c r="J20" t="s">
        <v>37</v>
      </c>
      <c r="K20" t="s">
        <v>37</v>
      </c>
      <c r="P20" s="6"/>
      <c r="Q20" s="6"/>
      <c r="R20" s="6"/>
      <c r="S20" s="6"/>
    </row>
    <row r="21" spans="7:19">
      <c r="G21" s="2" t="s">
        <v>78</v>
      </c>
      <c r="H21" t="s">
        <v>79</v>
      </c>
      <c r="I21" s="1">
        <v>338414</v>
      </c>
      <c r="J21" s="1">
        <v>335998</v>
      </c>
      <c r="K21" s="1">
        <v>319202</v>
      </c>
      <c r="P21" s="6"/>
      <c r="Q21" s="6"/>
      <c r="R21" s="6"/>
      <c r="S21" s="6"/>
    </row>
    <row r="22" spans="7:19">
      <c r="G22" s="2" t="s">
        <v>80</v>
      </c>
      <c r="H22" t="s">
        <v>81</v>
      </c>
      <c r="I22" t="s">
        <v>37</v>
      </c>
      <c r="J22" t="s">
        <v>37</v>
      </c>
      <c r="K22" t="s">
        <v>37</v>
      </c>
      <c r="P22" s="6"/>
      <c r="Q22" s="6"/>
      <c r="R22" s="6"/>
      <c r="S22" s="6"/>
    </row>
    <row r="23" spans="7:19">
      <c r="G23" s="2" t="s">
        <v>82</v>
      </c>
      <c r="H23" t="s">
        <v>83</v>
      </c>
      <c r="I23" t="s">
        <v>37</v>
      </c>
      <c r="J23" t="s">
        <v>37</v>
      </c>
      <c r="K23" t="s">
        <v>37</v>
      </c>
      <c r="P23" s="6"/>
      <c r="Q23" s="6"/>
      <c r="R23" s="6"/>
      <c r="S23" s="6"/>
    </row>
    <row r="24" spans="7:19">
      <c r="G24" s="2" t="s">
        <v>84</v>
      </c>
      <c r="H24" t="s">
        <v>85</v>
      </c>
      <c r="I24" t="s">
        <v>37</v>
      </c>
      <c r="J24" t="s">
        <v>37</v>
      </c>
      <c r="K24" t="s">
        <v>37</v>
      </c>
      <c r="P24" s="6"/>
      <c r="Q24" s="6"/>
      <c r="R24" s="6"/>
      <c r="S24" s="6"/>
    </row>
    <row r="25" spans="7:19">
      <c r="G25" s="2" t="s">
        <v>86</v>
      </c>
      <c r="H25" t="s">
        <v>87</v>
      </c>
      <c r="I25" s="1">
        <v>-6970</v>
      </c>
      <c r="J25" s="1">
        <v>6820</v>
      </c>
      <c r="K25" s="1">
        <v>4342</v>
      </c>
      <c r="P25" s="6"/>
      <c r="Q25" s="6"/>
      <c r="R25" s="6"/>
      <c r="S25" s="6"/>
    </row>
    <row r="26" spans="7:19">
      <c r="G26" s="2" t="s">
        <v>88</v>
      </c>
      <c r="H26" t="s">
        <v>89</v>
      </c>
      <c r="I26" t="s">
        <v>37</v>
      </c>
      <c r="J26" t="s">
        <v>37</v>
      </c>
      <c r="K26" t="s">
        <v>37</v>
      </c>
      <c r="P26" s="6"/>
      <c r="Q26" s="6"/>
      <c r="R26" s="6"/>
      <c r="S26" s="6"/>
    </row>
    <row r="28" spans="7:19">
      <c r="H28" s="12"/>
      <c r="I28" s="9">
        <v>2018</v>
      </c>
      <c r="J28" s="9">
        <v>2019</v>
      </c>
      <c r="K28" s="13">
        <v>2020</v>
      </c>
    </row>
    <row r="29" spans="7:19">
      <c r="H29" s="12" t="str">
        <f>M3</f>
        <v>Grau de Endividamento (%)</v>
      </c>
      <c r="I29" s="10">
        <f>R3</f>
        <v>46.909925183666928</v>
      </c>
      <c r="J29" s="10">
        <f>Q3</f>
        <v>89.425537247795447</v>
      </c>
      <c r="K29" s="14">
        <f>P3</f>
        <v>110.03643045327848</v>
      </c>
    </row>
    <row r="30" spans="7:19">
      <c r="H30" s="12" t="str">
        <f>M6</f>
        <v>Composição do Endividamento(%)</v>
      </c>
      <c r="I30" s="10">
        <f>R6</f>
        <v>76.684647427252841</v>
      </c>
      <c r="J30" s="10">
        <f>Q6</f>
        <v>69.645431953691514</v>
      </c>
      <c r="K30" s="14">
        <f>P6</f>
        <v>61.418459406933401</v>
      </c>
    </row>
    <row r="31" spans="7:19">
      <c r="H31" s="12" t="str">
        <f>M9</f>
        <v>Imobilização do Patrimônio Líquido(%)</v>
      </c>
      <c r="I31" s="11">
        <f>R9</f>
        <v>21.606062906450063</v>
      </c>
      <c r="J31" s="11">
        <f>Q9</f>
        <v>51.221130428605321</v>
      </c>
      <c r="K31" s="15">
        <f>P9</f>
        <v>85.213225300071116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Ailza Silva de Lima</cp:lastModifiedBy>
  <cp:revision/>
  <dcterms:created xsi:type="dcterms:W3CDTF">2021-11-07T10:27:15Z</dcterms:created>
  <dcterms:modified xsi:type="dcterms:W3CDTF">2021-11-09T18:45:22Z</dcterms:modified>
  <cp:category/>
  <cp:contentStatus/>
</cp:coreProperties>
</file>