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fe Ventas Nacional\Documents\LICITACIONES\"/>
    </mc:Choice>
  </mc:AlternateContent>
  <bookViews>
    <workbookView xWindow="0" yWindow="0" windowWidth="20490" windowHeight="7755" tabRatio="775" activeTab="6"/>
  </bookViews>
  <sheets>
    <sheet name="Previous Information" sheetId="16435" r:id="rId1"/>
    <sheet name="Quality Audit" sheetId="16426" r:id="rId2"/>
    <sheet name="Social Responsibility" sheetId="16430" r:id="rId3"/>
    <sheet name="Flex op" sheetId="16410" state="hidden" r:id="rId4"/>
    <sheet name="Level" sheetId="16411" state="hidden" r:id="rId5"/>
    <sheet name="EHS" sheetId="16437" r:id="rId6"/>
    <sheet name="Results and Summary" sheetId="7" r:id="rId7"/>
  </sheets>
  <externalReferences>
    <externalReference r:id="rId8"/>
    <externalReference r:id="rId9"/>
    <externalReference r:id="rId10"/>
  </externalReferences>
  <definedNames>
    <definedName name="_xlnm.Print_Area" localSheetId="5">EHS!$B$1:$G$360</definedName>
    <definedName name="_xlnm.Print_Area" localSheetId="1">'Quality Audit'!$B$1:$G$202</definedName>
    <definedName name="_xlnm.Print_Area" localSheetId="6">'Results and Summary'!$A$1:$Q$45</definedName>
    <definedName name="_xlnm.Print_Area" localSheetId="2">'Social Responsibility'!$B$1:$G$51</definedName>
    <definedName name="assessment_type">#REF!</definedName>
    <definedName name="Chart_B1">#REF!</definedName>
    <definedName name="Chart_B1a">#REF!</definedName>
    <definedName name="Chart_B1b">#REF!</definedName>
    <definedName name="Chart_B1c">#REF!</definedName>
    <definedName name="Chart_B2">#REF!</definedName>
    <definedName name="Chart_B2a">#REF!</definedName>
    <definedName name="Chart_B2b">#REF!</definedName>
    <definedName name="Chart_B2c">#REF!</definedName>
    <definedName name="code">'[1]Diagnostic Information'!$C$35:$D$357</definedName>
    <definedName name="JUN_ACT_SALES">'[2]Jun Act Sales'!$C$1:$AU$65536</definedName>
    <definedName name="m">#REF!</definedName>
    <definedName name="map">[3]Forecast!$A:$IV</definedName>
    <definedName name="Print_Area_MI">#REF!</definedName>
    <definedName name="SALES_FORECAST">#REF!</definedName>
    <definedName name="_xlnm.Print_Titles" localSheetId="5">EHS!$1:$10</definedName>
    <definedName name="_xlnm.Print_Titles" localSheetId="0">'Previous Information'!$1:$3</definedName>
    <definedName name="_xlnm.Print_Titles" localSheetId="1">'Quality Audit'!$1:$10</definedName>
    <definedName name="_xlnm.Print_Titles" localSheetId="2">'Social Responsibility'!$1:$10</definedName>
  </definedNames>
  <calcPr calcId="152511"/>
</workbook>
</file>

<file path=xl/calcChain.xml><?xml version="1.0" encoding="utf-8"?>
<calcChain xmlns="http://schemas.openxmlformats.org/spreadsheetml/2006/main">
  <c r="G311" i="16437" l="1"/>
  <c r="F311" i="16437"/>
  <c r="E311" i="16437"/>
  <c r="D311" i="16437"/>
  <c r="G357" i="16437"/>
  <c r="F357" i="16437"/>
  <c r="E357" i="16437"/>
  <c r="D357" i="16437"/>
  <c r="G106" i="16437"/>
  <c r="F106" i="16437"/>
  <c r="E106" i="16437"/>
  <c r="D106" i="16437"/>
  <c r="G48" i="16430"/>
  <c r="F48" i="16430"/>
  <c r="E48" i="16430"/>
  <c r="D48" i="16430"/>
  <c r="G27" i="16430"/>
  <c r="F27" i="16430"/>
  <c r="E27" i="16430"/>
  <c r="D27" i="16430"/>
  <c r="G199" i="16426"/>
  <c r="F199" i="16426"/>
  <c r="E199" i="16426"/>
  <c r="D199" i="16426"/>
  <c r="G180" i="16426"/>
  <c r="F180" i="16426"/>
  <c r="E180" i="16426"/>
  <c r="D180" i="16426"/>
  <c r="G151" i="16426"/>
  <c r="F151" i="16426"/>
  <c r="E151" i="16426"/>
  <c r="D151" i="16426"/>
  <c r="G126" i="16426"/>
  <c r="F126" i="16426"/>
  <c r="E126" i="16426"/>
  <c r="D126" i="16426"/>
  <c r="G77" i="16426"/>
  <c r="F77" i="16426"/>
  <c r="E77" i="16426"/>
  <c r="D77" i="16426"/>
  <c r="G40" i="16426"/>
  <c r="F40" i="16426"/>
  <c r="E40" i="16426"/>
  <c r="D312" i="16437" l="1"/>
  <c r="D127" i="16426"/>
  <c r="D152" i="16426"/>
  <c r="D200" i="16426"/>
  <c r="D78" i="16426"/>
  <c r="D107" i="16437"/>
  <c r="D181" i="16426"/>
  <c r="D49" i="16430"/>
  <c r="D50" i="16430" s="1"/>
  <c r="D51" i="16430" s="1"/>
  <c r="D28" i="16430"/>
  <c r="D358" i="16437"/>
  <c r="D359" i="16437" s="1"/>
  <c r="D360" i="16437" s="1"/>
  <c r="D40" i="16426"/>
  <c r="D41" i="16426" s="1"/>
  <c r="D21" i="16410"/>
  <c r="D23" i="16410" s="1"/>
  <c r="D19" i="16411"/>
  <c r="D21" i="16411" s="1"/>
  <c r="B30" i="7"/>
  <c r="D313" i="16437" l="1"/>
  <c r="D314" i="16437" s="1"/>
  <c r="D182" i="16426"/>
  <c r="D183" i="16426" s="1"/>
  <c r="D201" i="16426"/>
  <c r="D202" i="16426" s="1"/>
  <c r="D153" i="16426"/>
  <c r="D154" i="16426" s="1"/>
  <c r="D29" i="16430"/>
  <c r="D36" i="7" s="1"/>
  <c r="D42" i="7" s="1"/>
  <c r="D128" i="16426"/>
  <c r="D129" i="16426" s="1"/>
  <c r="D108" i="16437"/>
  <c r="D34" i="7" s="1"/>
  <c r="D79" i="16426"/>
  <c r="D80" i="16426" s="1"/>
  <c r="D42" i="16426"/>
  <c r="D28" i="7" s="1"/>
  <c r="D35" i="7" l="1"/>
  <c r="D40" i="7" s="1"/>
  <c r="D30" i="16430"/>
  <c r="D33" i="7"/>
  <c r="D30" i="7"/>
  <c r="D31" i="7"/>
  <c r="D32" i="7"/>
  <c r="D109" i="16437"/>
  <c r="D29" i="7"/>
  <c r="D43" i="16426"/>
  <c r="D41" i="7" l="1"/>
  <c r="D43" i="7"/>
  <c r="D39" i="7"/>
  <c r="D37" i="7"/>
  <c r="D44" i="7" s="1"/>
  <c r="E37" i="7"/>
</calcChain>
</file>

<file path=xl/sharedStrings.xml><?xml version="1.0" encoding="utf-8"?>
<sst xmlns="http://schemas.openxmlformats.org/spreadsheetml/2006/main" count="1670" uniqueCount="695">
  <si>
    <t>Operators are given a formal training period before doing a job on their own. Few defects or production slowdowns are attributable to new/inexperienced operators.</t>
  </si>
  <si>
    <t xml:space="preserve">Part travel distances have been analysed and reduced by moving equipment and work stations closer together. (e.g. Wasteful material conveyance has been eliminated by reducing the distances between processes, work cells, process groups or material staging </t>
  </si>
  <si>
    <t>Subassembly or production areas that supply a main production line or cell(s) do not change-over early to build inventory buffers etc. (e.g. Change-overs are synchronised across related production processes.)</t>
  </si>
  <si>
    <t>Defective items are immediately detected when they occur in production process. (e.g. Very seldom does a bad part make it to a downstream process or to a customer with a lot of suspect parts in between requiring additional inspection.)</t>
  </si>
  <si>
    <t>Processes and equipment are arranged to facilitate a continuous flow of work through production and not arranged in machinery or process groups. (e.g. WIP inventory does not accumulate after processes. Machines or equipment groups do not bottle-neck the f</t>
  </si>
  <si>
    <t>Production operators are multi-process capable; fully trained and able to work at each work station in a production cell or each job in a production line team.</t>
  </si>
  <si>
    <t>U-turn layouts and U-shaped cells have been implemented on the shop floor to enable one-piece (continuous) flow of material through production.</t>
  </si>
  <si>
    <t>There is an effort to level production schedules by spreading the monthly purchase volume evenly over the period. (e.g. The daily production volume for a part does not vary substantially from one day to the next based on daily release quantities.)</t>
  </si>
  <si>
    <t>Change-overs in production are made to support the mix of customer demand and not to support long production runs, WIP inventory buffers or daily short ship emergencies, etc.</t>
  </si>
  <si>
    <t>Takt time determines the pace of production in the plant. (e.g. Takt time = Production time available / Customer volume)</t>
  </si>
  <si>
    <t>The Takt time is used as the basis to determine process cycle times and allocate work throughout the production process.(e.g. Production processes are designed with cycle times that does not exceed the Takt time.)</t>
  </si>
  <si>
    <t>Processes on production lines or in cells are balanced or levelled so that the difference between cycle times of linked production is negligible.</t>
  </si>
  <si>
    <t>When demand volumes increase, production processes are re-balanced or redesigned to reduce the process cycle times to correspond to the new Takt time.</t>
  </si>
  <si>
    <t>Level Production</t>
  </si>
  <si>
    <t>FLEXIBLE OPERATIONS</t>
  </si>
  <si>
    <t>QUESTIONS:</t>
  </si>
  <si>
    <t>SCORE*</t>
  </si>
  <si>
    <t>For each statement, please circle the score that best represents the observed frequency in the plant and indicate the rationale for your assessment under score justification.  For scoring use the following: 0= Not found anywhere; 1=Only found in some areas (25%); 2=Commonly found but not in majority (50%); 3=Very typical, some exceptions (75%); 4=Found everywhere, no exceptions (100%)</t>
  </si>
  <si>
    <t>Score Justification</t>
  </si>
  <si>
    <t xml:space="preserve">Please sum the scores you have circled to get Total = </t>
  </si>
  <si>
    <t xml:space="preserve">Divide Total by _____ / 7    = Lear Attribute Score = </t>
  </si>
  <si>
    <t>Divide Total by _____ /6     = Lear Attribute Score =</t>
  </si>
  <si>
    <t>1.1</t>
  </si>
  <si>
    <t>1.2</t>
  </si>
  <si>
    <t>1.3</t>
  </si>
  <si>
    <t>1.4</t>
  </si>
  <si>
    <t>1.5</t>
  </si>
  <si>
    <t>FAX:</t>
  </si>
  <si>
    <t>1.6</t>
  </si>
  <si>
    <t>2.1</t>
  </si>
  <si>
    <t>2.2</t>
  </si>
  <si>
    <t>2.3</t>
  </si>
  <si>
    <t>2.4</t>
  </si>
  <si>
    <t>2.5</t>
  </si>
  <si>
    <t>2.1.1</t>
  </si>
  <si>
    <t>2.2.1</t>
  </si>
  <si>
    <t>2.3.1</t>
  </si>
  <si>
    <t>2.4.1</t>
  </si>
  <si>
    <t>2.5.1</t>
  </si>
  <si>
    <t>2.6</t>
  </si>
  <si>
    <t>3.0</t>
  </si>
  <si>
    <t>4.0</t>
  </si>
  <si>
    <t>4.1</t>
  </si>
  <si>
    <t>5.0</t>
  </si>
  <si>
    <t>5.1</t>
  </si>
  <si>
    <t>6.1</t>
  </si>
  <si>
    <t>7.0</t>
  </si>
  <si>
    <t>8.0</t>
  </si>
  <si>
    <t>10.0</t>
  </si>
  <si>
    <t>1.0</t>
  </si>
  <si>
    <t>3.1</t>
  </si>
  <si>
    <t>3.2</t>
  </si>
  <si>
    <t>5.2</t>
  </si>
  <si>
    <t>5.3</t>
  </si>
  <si>
    <t>5.4</t>
  </si>
  <si>
    <t>5.5</t>
  </si>
  <si>
    <t>10.1</t>
  </si>
  <si>
    <t>3.3</t>
  </si>
  <si>
    <t>3.4</t>
  </si>
  <si>
    <t>PCBs</t>
  </si>
  <si>
    <t>N/A</t>
  </si>
  <si>
    <t>Level:</t>
  </si>
  <si>
    <t>3.5</t>
  </si>
  <si>
    <t>3.6</t>
  </si>
  <si>
    <t>3.7</t>
  </si>
  <si>
    <t>3.8</t>
  </si>
  <si>
    <t>3.9</t>
  </si>
  <si>
    <t>3.10</t>
  </si>
  <si>
    <t>3.11</t>
  </si>
  <si>
    <t>5.6</t>
  </si>
  <si>
    <t>5.7</t>
  </si>
  <si>
    <t>1.7</t>
  </si>
  <si>
    <t>1.8</t>
  </si>
  <si>
    <t>4.2</t>
  </si>
  <si>
    <t>4.3</t>
  </si>
  <si>
    <t>EHS</t>
  </si>
  <si>
    <t>&lt; 40%</t>
  </si>
  <si>
    <t>NA</t>
  </si>
  <si>
    <t>1.9</t>
  </si>
  <si>
    <t>1.10</t>
  </si>
  <si>
    <t>1.11</t>
  </si>
  <si>
    <t>1.12</t>
  </si>
  <si>
    <t>1.13</t>
  </si>
  <si>
    <t>1.14</t>
  </si>
  <si>
    <t>2.7</t>
  </si>
  <si>
    <t>2.8</t>
  </si>
  <si>
    <t>2.9</t>
  </si>
  <si>
    <t>2.10</t>
  </si>
  <si>
    <t>2.11</t>
  </si>
  <si>
    <t>2.12</t>
  </si>
  <si>
    <t>2.13</t>
  </si>
  <si>
    <t>2.14</t>
  </si>
  <si>
    <t>2.15</t>
  </si>
  <si>
    <t>2.16</t>
  </si>
  <si>
    <t>3.12</t>
  </si>
  <si>
    <t>3.13</t>
  </si>
  <si>
    <t>3.14</t>
  </si>
  <si>
    <t>3.15</t>
  </si>
  <si>
    <t>3.16</t>
  </si>
  <si>
    <t>3.17</t>
  </si>
  <si>
    <t>3.18</t>
  </si>
  <si>
    <t>3.19</t>
  </si>
  <si>
    <t>3.20</t>
  </si>
  <si>
    <t>3.21</t>
  </si>
  <si>
    <t>3.22</t>
  </si>
  <si>
    <t>4.4</t>
  </si>
  <si>
    <t>4.5</t>
  </si>
  <si>
    <t>4.6</t>
  </si>
  <si>
    <t>4.7</t>
  </si>
  <si>
    <t>4.8</t>
  </si>
  <si>
    <t>4.9</t>
  </si>
  <si>
    <t>4.10</t>
  </si>
  <si>
    <t>5.8</t>
  </si>
  <si>
    <t>5.9</t>
  </si>
  <si>
    <t>5.10</t>
  </si>
  <si>
    <t>5.11</t>
  </si>
  <si>
    <t>5.12</t>
  </si>
  <si>
    <t>6.2</t>
  </si>
  <si>
    <t>6.3</t>
  </si>
  <si>
    <t>6.4</t>
  </si>
  <si>
    <t>6.5</t>
  </si>
  <si>
    <t>6.6</t>
  </si>
  <si>
    <t>6.7</t>
  </si>
  <si>
    <t>QMS</t>
  </si>
  <si>
    <t>11.1</t>
  </si>
  <si>
    <t>1.1.1</t>
  </si>
  <si>
    <t>1.1.2</t>
  </si>
  <si>
    <t>1.1.3</t>
  </si>
  <si>
    <t>1.1.4</t>
  </si>
  <si>
    <t>7.1</t>
  </si>
  <si>
    <t>7.2</t>
  </si>
  <si>
    <t>7.3</t>
  </si>
  <si>
    <t>8.1</t>
  </si>
  <si>
    <t>8.2</t>
  </si>
  <si>
    <t>8.3</t>
  </si>
  <si>
    <t>8.4</t>
  </si>
  <si>
    <t>9.1</t>
  </si>
  <si>
    <t>9.2</t>
  </si>
  <si>
    <t>9.3</t>
  </si>
  <si>
    <t>9.4</t>
  </si>
  <si>
    <t>10.2</t>
  </si>
  <si>
    <t>10.3</t>
  </si>
  <si>
    <t>11.2</t>
  </si>
  <si>
    <t>11.4</t>
  </si>
  <si>
    <t>12.1</t>
  </si>
  <si>
    <t>12.2</t>
  </si>
  <si>
    <t>12.3</t>
  </si>
  <si>
    <t>11.3</t>
  </si>
  <si>
    <t>11.5</t>
  </si>
  <si>
    <t>11.6</t>
  </si>
  <si>
    <t>13.1</t>
  </si>
  <si>
    <t>13.2</t>
  </si>
  <si>
    <t>13.3</t>
  </si>
  <si>
    <t>13.4</t>
  </si>
  <si>
    <t>13.5</t>
  </si>
  <si>
    <t>13.6</t>
  </si>
  <si>
    <t>OEE</t>
  </si>
  <si>
    <t>9.0</t>
  </si>
  <si>
    <t>11.0</t>
  </si>
  <si>
    <t>ÍNDICE DE CUMPLIMIENTO DE EHS Y CALIDAD</t>
  </si>
  <si>
    <t>Excelente/Sobresaliente</t>
  </si>
  <si>
    <t>Alto</t>
  </si>
  <si>
    <t>(*)</t>
  </si>
  <si>
    <t>(*) Herramienta/Medida</t>
  </si>
  <si>
    <t>Mediano</t>
  </si>
  <si>
    <t>Bajo</t>
  </si>
  <si>
    <t>Inexistente/Pobre</t>
  </si>
  <si>
    <t>90% a 100%</t>
  </si>
  <si>
    <t>75% a 90%</t>
  </si>
  <si>
    <t>60% a 75%</t>
  </si>
  <si>
    <t>40% a 60%</t>
  </si>
  <si>
    <t>RESUMEN</t>
  </si>
  <si>
    <t>ÁREA EVALUADA</t>
  </si>
  <si>
    <t>Calificación</t>
  </si>
  <si>
    <t>Laboratorio Analítico</t>
  </si>
  <si>
    <t>Micro Laboratorio</t>
  </si>
  <si>
    <t>Procesamiento</t>
  </si>
  <si>
    <t>Llenado y Empaque</t>
  </si>
  <si>
    <t>Instalaciones</t>
  </si>
  <si>
    <t>Responsabilidad Social</t>
  </si>
  <si>
    <t>Resultado Final</t>
  </si>
  <si>
    <t>Información General del Proveedor</t>
  </si>
  <si>
    <t>DATOS DE LA EMPRESA</t>
  </si>
  <si>
    <t>NOMBRE DE LA EMPRESA:</t>
  </si>
  <si>
    <t>ACTIVIDAD PRINCIPAL:</t>
  </si>
  <si>
    <t>DIRECCIÓN (calle, número, ciudad, país, código postal)</t>
  </si>
  <si>
    <t>TELÉFONO:</t>
  </si>
  <si>
    <t>CORREO ELECTRÓNICO:</t>
  </si>
  <si>
    <t>DATOS DE LOS RESPONSABLES</t>
  </si>
  <si>
    <t>RESPONSABLE POR EL DEPARTAMENTO DE NORMAS Y REGLAMENTOS:</t>
  </si>
  <si>
    <t>RESPONSABLE POR CALIDAD:</t>
  </si>
  <si>
    <t>RESPONSABLE POR EHS (MEDIO AMBIENTE, SALUD Y SEGURIDAD):</t>
  </si>
  <si>
    <t>COMPLETAR Y AGREGAR EL ORGANIGRAMA SIMPLIFICADO DE LA ORGANIZACIÓN:</t>
  </si>
  <si>
    <t xml:space="preserve"> ESTRUCTURA FÍSICA</t>
  </si>
  <si>
    <t>SUPERFICIE TOTAL  (m²):</t>
  </si>
  <si>
    <t>ÁREA CONSTRUÍDA (m²):</t>
  </si>
  <si>
    <t>ÁREA DE OFICINAS (m²):</t>
  </si>
  <si>
    <t>ÁREA DE PRODUCCIÓN (m²):</t>
  </si>
  <si>
    <t>ÁREA DE ALMACENAJE (m²):</t>
  </si>
  <si>
    <t>OTROS / A ESPECIFICAR (m²):</t>
  </si>
  <si>
    <t>PORCENTAJE PROPIO:</t>
  </si>
  <si>
    <t>PORCENTAJE ALQUILADO:</t>
  </si>
  <si>
    <t>TIPO DE CONSTRUCCIÓN PREDOMINANTE (MAMPOSTERÍA / PLACAS / OTROS - especificar):</t>
  </si>
  <si>
    <t>CONDICIÓN GENERAL DE LAS DEPENDENCIAS (EXCELENTE / BUENO / REGULAR / POBRE):</t>
  </si>
  <si>
    <t>FECHA DE COMIENZO DE LAS ACTIVIDADES: (MES/AÑO):</t>
  </si>
  <si>
    <t>RIESGO DE DESASTRES</t>
  </si>
  <si>
    <t>INUNDACIÓN / TERREMOTOS / TORMENTAS / HURACANES / CICLONES (fecha anunciada / ocurrencias anteriores)</t>
  </si>
  <si>
    <t>PROTECCIÓN CONTRA PÉRDIDAS</t>
  </si>
  <si>
    <t>DISTANCIA Y TIEMPO DE RESPUESTA DEL DEPARTAMENTO DE BOMBEROS (público):</t>
  </si>
  <si>
    <t>PORCENTAJE PROTEGIDO POR LA RED DE HIDRANTES:</t>
  </si>
  <si>
    <t>PORCENTAJE PROTEGIDO POR EL SISTEMA DE EXTINTORES:</t>
  </si>
  <si>
    <t>PORCENTAJE PROTEGIDO POR LA RED DE ROCIADORES (SPRINKLERS):</t>
  </si>
  <si>
    <t>PORCENTAJE PROTEGIDO POR EL SISTEMA DE ALARMA CONTRA INCENDIO:</t>
  </si>
  <si>
    <t>PORCENTAJE PROTEGIDO POR EL SISTEMA DE DETECCIÓN DE HUMOS:</t>
  </si>
  <si>
    <t>TANQUES</t>
  </si>
  <si>
    <t>TIPO</t>
  </si>
  <si>
    <t>CANTIDAD DE TANQUES A NIVEL DEL TERRENO</t>
  </si>
  <si>
    <t>CAPACIDAD DE ALMACENAJE - TANQUES A NIVEL DEL TERRENO (m³)</t>
  </si>
  <si>
    <t>TIPO DE CONTENIDO DE LOS TANQUES A NIVEL DEL TERRENO</t>
  </si>
  <si>
    <t>CANTIDAD DE TANQUES SUBTERRÁNEOS</t>
  </si>
  <si>
    <t>CAPACIDAD DE ALMACENAJE - TANQUES SUBTERRÁNEOS (m³)</t>
  </si>
  <si>
    <t>LA EMPRESA POSEE PERMISOS DE INSTALACIÓN PARA LOS TANQUES? (SÍ / NO):</t>
  </si>
  <si>
    <t>Recipientes de Mezclado - Procesamiento</t>
  </si>
  <si>
    <t>Descripción</t>
  </si>
  <si>
    <t>Tamaño</t>
  </si>
  <si>
    <t>Capacidad</t>
  </si>
  <si>
    <t>Comentarios sobre la Capacidad de Procesamiento (o adjuntar aquí un archivo).</t>
  </si>
  <si>
    <t>Velocidad</t>
  </si>
  <si>
    <t>Equipamientos</t>
  </si>
  <si>
    <t>Equipos Auxiliares</t>
  </si>
  <si>
    <t>Flexibilidad</t>
  </si>
  <si>
    <t xml:space="preserve">Lineas de Llenado - Llenado y Empaque </t>
  </si>
  <si>
    <t>Comentarios sobre la Capacidad de las Líneas de Llenado (o adjuntar aquí un archivo).</t>
  </si>
  <si>
    <t>SITUACIÓN DE RESIDUOS:</t>
  </si>
  <si>
    <t>PELIGROSOS (P)                             NO-PELIGROSOS (NP)</t>
  </si>
  <si>
    <t>KG/AÑO</t>
  </si>
  <si>
    <t>MÉTODO DE ELIMINACIÓN</t>
  </si>
  <si>
    <t>PRODUCTOS QUÍMICOS</t>
  </si>
  <si>
    <t xml:space="preserve">GRASAS Y ACEITES </t>
  </si>
  <si>
    <t>TUBOS FLUORESCENTES</t>
  </si>
  <si>
    <t>PINTURAS</t>
  </si>
  <si>
    <t>BATERÍAS</t>
  </si>
  <si>
    <t>BARRILES VACÍOS</t>
  </si>
  <si>
    <t>TAMBORES VACÍOS</t>
  </si>
  <si>
    <t>LODOS CLOACALES</t>
  </si>
  <si>
    <t>REACTIVOS DE LABORATORIO</t>
  </si>
  <si>
    <t>PLÁSTICOS</t>
  </si>
  <si>
    <t>VIDRIO</t>
  </si>
  <si>
    <t>PAPEL</t>
  </si>
  <si>
    <t>AEROSOLES</t>
  </si>
  <si>
    <t>AGENTES PATÓGENOS</t>
  </si>
  <si>
    <t>OTROS</t>
  </si>
  <si>
    <t>PRODUCTO RECHAZADO</t>
  </si>
  <si>
    <t>Información sobre Funcionarios</t>
  </si>
  <si>
    <t xml:space="preserve">Cantidad y tipo de turnos </t>
  </si>
  <si>
    <t>Primero</t>
  </si>
  <si>
    <t>Segundo</t>
  </si>
  <si>
    <t>Tercero</t>
  </si>
  <si>
    <t>Funcionarios por turno</t>
  </si>
  <si>
    <t>Ingeniería</t>
  </si>
  <si>
    <t>Gerencia de Planta</t>
  </si>
  <si>
    <t>Manufactura</t>
  </si>
  <si>
    <t>Materiales</t>
  </si>
  <si>
    <t>Calidad</t>
  </si>
  <si>
    <t xml:space="preserve">Certificación Externa </t>
  </si>
  <si>
    <t>CERTIFICACIONES</t>
  </si>
  <si>
    <t>Otros (Especificar)</t>
  </si>
  <si>
    <t>Contenido de Aprobación</t>
  </si>
  <si>
    <t>Está vigente?</t>
  </si>
  <si>
    <t>Validad hasta ...</t>
  </si>
  <si>
    <t>Última auditoría externa</t>
  </si>
  <si>
    <t>RESPONSABLE POR PRODUCCIÓN:</t>
  </si>
  <si>
    <t>CAPACIDAD DEL TANQUE PARA COMBATE A INCENDIOS (m³):</t>
  </si>
  <si>
    <t>TIPO DE CONTENIDO DE LOS TANQUES SUBTERRÁNEOS</t>
  </si>
  <si>
    <t>NÚMERO DEL PERMISO</t>
  </si>
  <si>
    <t>Certificado</t>
  </si>
  <si>
    <t>PREGUNTAS</t>
  </si>
  <si>
    <t>PUNTAJE</t>
  </si>
  <si>
    <t>Colocar una “X” en el cuadro de puntaje para cada pregunta, como se indica en la tabla.</t>
  </si>
  <si>
    <t>No implementado</t>
  </si>
  <si>
    <t>Implementado</t>
  </si>
  <si>
    <t>QMS, Sistema Gerencial de Calidad (Quality Management System)</t>
  </si>
  <si>
    <t>Existe um Manual de Garantía de Calidad de la empresa.</t>
  </si>
  <si>
    <t>Puntaje Correspondiente</t>
  </si>
  <si>
    <t>Total (Items Obligatorios)</t>
  </si>
  <si>
    <t>Índice de Puntuación</t>
  </si>
  <si>
    <t>La Estructura Organizativa de la empresa es comprensible y adecuada.</t>
  </si>
  <si>
    <t>El sistema de Calidad es revisado y validado a intervalos regulares.</t>
  </si>
  <si>
    <t xml:space="preserve">Existen procedimientos definidos claramente. </t>
  </si>
  <si>
    <t>Las auditorías internas se ejecutan de conformidad con GMP.</t>
  </si>
  <si>
    <t>Todo el personal está debidamente capacitado para ejecutar sus tareas con la calidad apropiada.</t>
  </si>
  <si>
    <t>Las fallas y errores de calidad son encaminados como corresponde.</t>
  </si>
  <si>
    <t>Existe um proceso definido para tratar reclamaciones y "recalls".</t>
  </si>
  <si>
    <t xml:space="preserve">Los procedimientos de Control de Calidad existen y son adecuados. </t>
  </si>
  <si>
    <t>Las muestras son conservadas.</t>
  </si>
  <si>
    <t>Laboratorio de Análisis</t>
  </si>
  <si>
    <t>El Laboratorio está organizado correctamente, y todos los funcionarios están capacitados.</t>
  </si>
  <si>
    <t>El Laboratorio está bien diseñado, y presenta procedimientos correctos de orden y limpieza.</t>
  </si>
  <si>
    <t>El Laboratorio Analítico está organizado y opera efectivamente.</t>
  </si>
  <si>
    <t>El ambiente del laboratorio es seguro.</t>
  </si>
  <si>
    <t>El Laboratorio genera y conserva documentación adecuada.</t>
  </si>
  <si>
    <t>Todas las actividades del Laboratorio son verificadas.</t>
  </si>
  <si>
    <t>Todo el equipamiento está mantenido y calibrado.</t>
  </si>
  <si>
    <t>El ambiente del Laboratorio está monitoreado adecuadamente.</t>
  </si>
  <si>
    <t xml:space="preserve">Se toman y conservan muestras para atender los requisitos de Avon. </t>
  </si>
  <si>
    <t xml:space="preserve">Las Devoluciones se manipulan de manera apropiada. </t>
  </si>
  <si>
    <t>Laboratorio Microbiológico</t>
  </si>
  <si>
    <t xml:space="preserve">El Laboratorio está bien diseñado, y presenta procedimientos correctos de orden y limpieza. </t>
  </si>
  <si>
    <t xml:space="preserve">El testeo se lleva a cabo de manera apropiada. </t>
  </si>
  <si>
    <t xml:space="preserve">El Sistema de Procesamiento de Agua cumple con los requisitos de Avon. </t>
  </si>
  <si>
    <t>El Sistema de Aire Comprimido cumple con los requisitos de Avon.</t>
  </si>
  <si>
    <t>Los registros de control de Limpieza e Higiene están mantenidos y son adecuados.</t>
  </si>
  <si>
    <t xml:space="preserve">Los procedimientos de Limpieza e Higiene son seguros y efectivos. </t>
  </si>
  <si>
    <t xml:space="preserve">Los procedimientos de Limpieza e Higiene cumplen con los requisitos de Avon. </t>
  </si>
  <si>
    <t xml:space="preserve">Existen controles adecuados para la liberación y el rechazo de productos terminados. </t>
  </si>
  <si>
    <t xml:space="preserve">El testeo y muestreo de stock de productos terminados es adecuado. </t>
  </si>
  <si>
    <t xml:space="preserve">Existen controles de retorno a la línea y son suficientes para prevenir contaminación. </t>
  </si>
  <si>
    <t xml:space="preserve">El diseño del equipamiento de producción es aceptable. </t>
  </si>
  <si>
    <t xml:space="preserve">Todo el equipamiento está calibrado. </t>
  </si>
  <si>
    <t xml:space="preserve">Todo el equipamiento está limpio e higienizado. </t>
  </si>
  <si>
    <t xml:space="preserve">Todos los documentos para cada etapa de Manufactura están disponibles . </t>
  </si>
  <si>
    <t>Existen controles del proceso correctos.</t>
  </si>
  <si>
    <t>Los Productos Terminados son administrados de manera aceptable.</t>
  </si>
  <si>
    <t xml:space="preserve">Existen controles correctos de producción y empaque. </t>
  </si>
  <si>
    <t>La colocación e instalación del equipamiento es aceptable.</t>
  </si>
  <si>
    <t xml:space="preserve">La identificación y estado de los Materiales de Empaque son demostrados y seguidos. </t>
  </si>
  <si>
    <t>Los procedimientos de liberación de Componentes son adecuados.</t>
  </si>
  <si>
    <t>El proceso de re-evaluación de Componentes es aceptable.</t>
  </si>
  <si>
    <t>Las verificaciones al recibir el Material de Empaque son adecuadas.</t>
  </si>
  <si>
    <t>El testeo se efectúa de manera apropiada.</t>
  </si>
  <si>
    <t>Los Componentes Fuera de Especificación son tratados apropiadamente.</t>
  </si>
  <si>
    <t xml:space="preserve">El equipamiento es apropiado, bien mantenido, y adecuado para la producción. </t>
  </si>
  <si>
    <t>Los rótulos son controlados adecuadamente.</t>
  </si>
  <si>
    <t>Los procedimientos de liberación de línea son adecuados.</t>
  </si>
  <si>
    <t>El ambiente de las instalaciones es apropiado para fabricar cosméticos.</t>
  </si>
  <si>
    <t>La instalación es mantenida en el nivel requerido.</t>
  </si>
  <si>
    <t xml:space="preserve">La instalación es auditada regularmente. </t>
  </si>
  <si>
    <t>La higiene de la planta es adecuada.</t>
  </si>
  <si>
    <t>Las provisiones para control de plagas son adecuadas.</t>
  </si>
  <si>
    <t xml:space="preserve">Existe control de documentos, y es utilizado. </t>
  </si>
  <si>
    <t>La organización de Garantía de Calidad es suficiente para atender los requisitos de la actividad de Avon.</t>
  </si>
  <si>
    <t>Los medios de cultivo, diluyentes, y reactivos son manipulados correctamente.</t>
  </si>
  <si>
    <t xml:space="preserve">El equipamiento para procesamiento y almacenaje está en orden. </t>
  </si>
  <si>
    <t xml:space="preserve">Después de manufacturado, el producto a granel se manipula y almacena de manera correcta. </t>
  </si>
  <si>
    <t xml:space="preserve">Los documentos y estándares son apropiados, se usan y se acompañan. </t>
  </si>
  <si>
    <t>Los Componentes se almacenan en condiciones apropiadas.</t>
  </si>
  <si>
    <t xml:space="preserve">Las dependencias están localizadas, diseñadas, construídas, y utilizadas de manera aceptable. </t>
  </si>
  <si>
    <t>Las normas de higiene personal son adecuadas, y su uso, fiscalizado.</t>
  </si>
  <si>
    <t xml:space="preserve">RESPONSABILIDAD SOCIAL </t>
  </si>
  <si>
    <t>Asuntos Obligatorios</t>
  </si>
  <si>
    <t>% de Cumplimiento</t>
  </si>
  <si>
    <t>Asuntos Recomendados</t>
  </si>
  <si>
    <t>Prevención de cualquier tipo de discriminación ?</t>
  </si>
  <si>
    <t>Garantizar el pago adecuado de salarios y beneficios para sus funcionarios ?</t>
  </si>
  <si>
    <t>La empresa utiliza procedimientos éticos de conducta profesional de acuerdo com sus principios corporativos ?</t>
  </si>
  <si>
    <t>Los funcionarios reciben capacitación periódica sobre el tema de conducta profesional ética ?</t>
  </si>
  <si>
    <t>La empresa cumple com los principales aspectos relacionados con el Compromiso Social, como:</t>
  </si>
  <si>
    <t>Prevención del Trabajo Infantil ?</t>
  </si>
  <si>
    <t>Prevención del Trabajo Forzado ?</t>
  </si>
  <si>
    <t>Los días laborables y las horas trabajadas cumplen con la legislación local ?</t>
  </si>
  <si>
    <t>Existe um programa de sugerencias del equipo? Son evaluados y se les presentan los resultados cuando resulta apropiado?</t>
  </si>
  <si>
    <t>La empresa participa de algún(os) proyecto(s) social(es) en su ciudad o país ?</t>
  </si>
  <si>
    <t>Existe um programa de capacitación escrito ?</t>
  </si>
  <si>
    <t xml:space="preserve">Existe documentación de la capacitación ? </t>
  </si>
  <si>
    <t>La empresa tiene um programa para inclusión de personal com necesidades especiales ?</t>
  </si>
  <si>
    <t>La empresa tiene un plan de participación de las utilidades para todos los niveles de personal ?</t>
  </si>
  <si>
    <t>Los funcionarios están calificados para cumplir con sus obligaciones ?</t>
  </si>
  <si>
    <t>La empresa provee programas de aprendizaje y/o capacitación ?</t>
  </si>
  <si>
    <t xml:space="preserve">Implementado </t>
  </si>
  <si>
    <t>Total (Ítems Obligatorios)</t>
  </si>
  <si>
    <r>
      <t>La empresa cumple con todos los requisitos legales en relación a salud ocupacional, seguridad, y ambiente aplicables a sus actividades (</t>
    </r>
    <r>
      <rPr>
        <b/>
        <sz val="10"/>
        <color indexed="10"/>
        <rFont val="Calibri"/>
        <family val="2"/>
      </rPr>
      <t>de</t>
    </r>
    <r>
      <rPr>
        <sz val="10"/>
        <color indexed="10"/>
        <rFont val="Calibri"/>
        <family val="2"/>
      </rPr>
      <t xml:space="preserve"> </t>
    </r>
    <r>
      <rPr>
        <b/>
        <sz val="10"/>
        <color indexed="10"/>
        <rFont val="Calibri"/>
        <family val="2"/>
      </rPr>
      <t>acuerdo con las siguientes notas</t>
    </r>
    <r>
      <rPr>
        <sz val="10"/>
        <rFont val="Calibri"/>
        <family val="2"/>
      </rPr>
      <t>) ? 
Nota¹: Cada instalación de Avon debe confeccionar una lista con todos los requisitos legales que deberían ser cumplidos en el país, de acuerdo con los procedimientos regionales. 
Nota²: Por la falta de cualquier permiso o licencia, se aplican 0 puntos a la instalación. 
Nota³: Todas las copias de todos los permisos y licencias deben enviarse a EHS de Avon local (archivos físicos o electrónicos)</t>
    </r>
  </si>
  <si>
    <t xml:space="preserve">La planta está en posesión de todos los permisos ambientales requeridos por la legislación, en relación a operación y manipulación, almacenaje y disposición, de todos los residuos generados por la misma ? </t>
  </si>
  <si>
    <t>Las descargas de aguas servidas cumplen con los requisitos legales ?</t>
  </si>
  <si>
    <t>La empresa mantiene um inventario sobre clasificación, almacenaje, transporte, y eliminación de todos los desperdicios generados por la planta ?</t>
  </si>
  <si>
    <t>La empresa utiliza almacenes específicos para cada tipo de residuos peligrosos ?</t>
  </si>
  <si>
    <t>La empresa mantiene registros que contengan evidencias documentales de la eliminación final de cada tipo de residuo ? (peligroso, no peligroso, y patógeno)</t>
  </si>
  <si>
    <t>La empresa no ha sido multada o advertida por agencias públicas durante los últimos 3 años (por autoridades ambientales, de seguridad, salud, o calidad) .</t>
  </si>
  <si>
    <t>La empresa mantiene registros de la inspecciones y pruebas de todas las calderas y demás equipos sometidos a presión ?</t>
  </si>
  <si>
    <t>Las calderas y demás equipos sometidos a presión son inspeccionados y probados em bases regulares ?</t>
  </si>
  <si>
    <r>
      <t xml:space="preserve">La empresa desarrolla BCP - Plan de Continuación de Actividades </t>
    </r>
    <r>
      <rPr>
        <i/>
        <sz val="10"/>
        <rFont val="Calibri"/>
        <family val="2"/>
      </rPr>
      <t>(Business Continuity Plan)</t>
    </r>
    <r>
      <rPr>
        <sz val="10"/>
        <rFont val="Calibri"/>
        <family val="2"/>
      </rPr>
      <t xml:space="preserve"> y DSR - Plan de Recuperación de Desastres para Huracanes, Terremotos, e Inundaciones ?</t>
    </r>
  </si>
  <si>
    <t>La empresa mantiene cursos regulares de capacitación para el personal sobre el uso de extintores y taladros de emergencia ?</t>
  </si>
  <si>
    <t>La empresa dispone de programa de mantenimiento preventivo para extintores ?</t>
  </si>
  <si>
    <r>
      <t>Los almacenes de inflamables disponen de sistemas de rociadores</t>
    </r>
    <r>
      <rPr>
        <i/>
        <sz val="10"/>
        <rFont val="Calibri"/>
        <family val="2"/>
      </rPr>
      <t xml:space="preserve"> (sprinklers)</t>
    </r>
    <r>
      <rPr>
        <sz val="10"/>
        <rFont val="Calibri"/>
        <family val="2"/>
      </rPr>
      <t xml:space="preserve"> adecuados ?</t>
    </r>
  </si>
  <si>
    <r>
      <t xml:space="preserve">Las áreas productivas (Pesaje, Procesamiento, y Empaque) disponen de sistemas de rociadores </t>
    </r>
    <r>
      <rPr>
        <i/>
        <sz val="10"/>
        <rFont val="Calibri"/>
        <family val="2"/>
      </rPr>
      <t>(sprinklers)</t>
    </r>
    <r>
      <rPr>
        <sz val="10"/>
        <rFont val="Calibri"/>
        <family val="2"/>
      </rPr>
      <t xml:space="preserve"> adecuados ?</t>
    </r>
  </si>
  <si>
    <r>
      <t xml:space="preserve">Las áreas de almacenaje a granel disponen de sistemas de rociadores </t>
    </r>
    <r>
      <rPr>
        <i/>
        <sz val="10"/>
        <rFont val="Calibri"/>
        <family val="2"/>
      </rPr>
      <t>(sprinklers)</t>
    </r>
    <r>
      <rPr>
        <sz val="10"/>
        <rFont val="Calibri"/>
        <family val="2"/>
      </rPr>
      <t xml:space="preserve"> adecuados ? </t>
    </r>
  </si>
  <si>
    <r>
      <t xml:space="preserve">Los almacenes generales disponen de sistemas de rociadores </t>
    </r>
    <r>
      <rPr>
        <i/>
        <sz val="10"/>
        <rFont val="Calibri"/>
        <family val="2"/>
      </rPr>
      <t>(sprinklers)</t>
    </r>
    <r>
      <rPr>
        <sz val="10"/>
        <rFont val="Calibri"/>
        <family val="2"/>
      </rPr>
      <t xml:space="preserve"> adecuados ? </t>
    </r>
  </si>
  <si>
    <r>
      <t xml:space="preserve">El área de esmalte de uñas dispone de sistemas de rociadores </t>
    </r>
    <r>
      <rPr>
        <i/>
        <sz val="10"/>
        <rFont val="Calibri"/>
        <family val="2"/>
      </rPr>
      <t xml:space="preserve">(sprinklers) </t>
    </r>
    <r>
      <rPr>
        <sz val="10"/>
        <rFont val="Calibri"/>
        <family val="2"/>
      </rPr>
      <t xml:space="preserve">adecuados ? </t>
    </r>
  </si>
  <si>
    <r>
      <t xml:space="preserve">El área de aerosoles (llenado y empaque) dispone de sistemas de rociadores </t>
    </r>
    <r>
      <rPr>
        <i/>
        <sz val="10"/>
        <rFont val="Calibri"/>
        <family val="2"/>
      </rPr>
      <t>(sprinklers)</t>
    </r>
    <r>
      <rPr>
        <sz val="10"/>
        <rFont val="Calibri"/>
        <family val="2"/>
      </rPr>
      <t xml:space="preserve"> adecuados ?</t>
    </r>
  </si>
  <si>
    <t>Los autoelevadores son usados en sus respectivas categorías ?  Nota: Tipo EE o EX para la zona EX</t>
  </si>
  <si>
    <t>El local para recargar baterías dispone de duchas y cápsulas oculares adecuadas?</t>
  </si>
  <si>
    <t xml:space="preserve">La empresa mantiene un programa de mantenimiento preventivo, que incluye la evaluación del sistema de protección de las emisiones atmosféricas ?  </t>
  </si>
  <si>
    <t>La empresa mantiene un programa de mantenimiento preventivo, que incluye la evaluación de las instalaciones eléctricas ?</t>
  </si>
  <si>
    <t xml:space="preserve">La empresa mantiene un programa de mantenimiento preventivo, que incluye la evaluación termográfica de las instalaciones eléctricas ? </t>
  </si>
  <si>
    <t xml:space="preserve">La empresa mantiene un programa de mantenimiento preventivo, que incluye la evaluación de las pruebas de los equipos sometidos a presión (calderas, etc.) ?  </t>
  </si>
  <si>
    <t>La empresa mantiene todos los materiales inflamables (clases I y II NFPA) lejos del almacén general y almacenados en un almacén separado específicamente para materiales inflamables ?</t>
  </si>
  <si>
    <t>El local para carga de baterías dispone de un sistema de ventilación (natural o mecánico) ?</t>
  </si>
  <si>
    <t xml:space="preserve">El local para carga de baterías dispone de instalaciones y equipos eléctricos a prueba de explosiones ? Nota: Las instalaciones deben ser EX 2 </t>
  </si>
  <si>
    <t>El local para carga de baterías dispone de um sistema de control de derrames ?</t>
  </si>
  <si>
    <t xml:space="preserve">En las áreas de zona EX (procesamiento, llenado, pesaje, áreas de residuos, área de almacenaje a granel, y almacén de inflamables) todos los equipamientos, motores, máquinas, dispositivos eléctricos, tableros eléctricos, están correctamente calificados para zona EX ? </t>
  </si>
  <si>
    <t xml:space="preserve">En las áreas de zona EX (procesamiento, llenado, pesaje, áreas de residuos, área de almacenaje a granel, y almacén de inflamables), todos los equipamientos, motores, máquinas, dispositivos eléctricos, tanques, cañerías, usados para transferir líquidos inflamables o combustibles, tableros eléctricos, y salas de residuos, están correctamente fijados, y conectados a tierra ? </t>
  </si>
  <si>
    <t xml:space="preserve">En las áreas de zona EX (procesamiento, llenado, pesaje, áreas de residuos, área de almacenaje a granel, y almacén de inflamables) existe programa de protección contra electrostática ? </t>
  </si>
  <si>
    <t>Los tanques de almacenaje de productos disponen de adecuados sistemas de control de derrames y eliminación de incendios ?</t>
  </si>
  <si>
    <t>Los tanques de almacenaje de productos tienen descarga a tierra ?</t>
  </si>
  <si>
    <t xml:space="preserve">Los tanques de almacenaje de productos poseen paredes de retención adecuadas ? (tanques a nivel del terreno) </t>
  </si>
  <si>
    <t xml:space="preserve"> Cuestiones Obligatorias - Requisitos Legales (Documentos registrados, Permisos y Licencias)</t>
  </si>
  <si>
    <t>Cuestiones Obligatorias - Equipamientos Críticos</t>
  </si>
  <si>
    <t>Cuestiones Obligatorias - DRP - Plan de Recuperación de Desastres (Disaster Recovering Plan) y Sistema de Eliminación de Incendios</t>
  </si>
  <si>
    <t>Cuestiones Obligatorias - PPE, Equipos de Protección Personal (Personal Protection Equipment) y CPE, Equipos de Protección Colectiva (Colective Protection Equipment)</t>
  </si>
  <si>
    <t>Cuestiones Obligatorias - Programa de Protección Eléctrica</t>
  </si>
  <si>
    <t xml:space="preserve">Cuestiones Obligatorias - Almacenaje de Inflamables </t>
  </si>
  <si>
    <t>Cuestiones Obligatorias - Carga de Baterías</t>
  </si>
  <si>
    <t>Cuestiones Obligatorias - Protección de Graneles</t>
  </si>
  <si>
    <t>Cuestiones Recomendadas - Programa de Incidentes y Accidentes</t>
  </si>
  <si>
    <t>La empresa posee un procedimiento escrito para informar accidentes ?</t>
  </si>
  <si>
    <t>La empresa investiga los accidentes ?</t>
  </si>
  <si>
    <t>La empresa sigue el mantenimiento preventivo propuesto en las investigaciones de accidentes ?</t>
  </si>
  <si>
    <t>Cuestiones Recomendadas - Análisis de Riesgos del Trabajo y Programa de Control de la Salud</t>
  </si>
  <si>
    <t>La empresa dispone de um servicio médico interno ?</t>
  </si>
  <si>
    <t>La empresa efectúa evaluaciones de riesgos para la salud y seguridad del personal (riesgos químicos, físicos, y biológicos) ?</t>
  </si>
  <si>
    <t>La empresa efectúa exámenes médicos de acuerdo con los riesgos operativos ?</t>
  </si>
  <si>
    <t>La empresa distribuye hojas de informaciones de seguridad para prevenir al personal sobre los riesgos químicos involucrados en la manipulación de materias primas ?</t>
  </si>
  <si>
    <t>Cuestiones Recomendadas - Otras cuestiones de seguridad</t>
  </si>
  <si>
    <t>Las áreas de tránsito de los autoelevadores están delimitadas ?</t>
  </si>
  <si>
    <t xml:space="preserve">Los tanques de almacenaje de productos suministran una descripción, volumen, y caracterización del peligro del contenido ? (inflamabilidad, reactividad, instrucciones especiales)   </t>
  </si>
  <si>
    <t xml:space="preserve">Cuestiones Recomendadas - Cuestiones Ambientales </t>
  </si>
  <si>
    <t>La empresa usa algún programa para reducir el consumo de agua ?</t>
  </si>
  <si>
    <t xml:space="preserve">La empresa usa algún programa para reducir el consumo de electricidad ? </t>
  </si>
  <si>
    <t xml:space="preserve">La empresa usa algún programa para reducir la generación de residuos ? </t>
  </si>
  <si>
    <t xml:space="preserve">La empresa usa algún programa para reducir las emisiones de gas de efecto invernadero ? </t>
  </si>
  <si>
    <t xml:space="preserve">La empresa efectúa mediciones de niveles de ruido para analizar el impacto ambiental para la vecindad ?
</t>
  </si>
  <si>
    <t>EHS - MEDIO AMBIENTE, SALUD, Y SEGURIDAD (Environment, Health and Safety)</t>
  </si>
  <si>
    <t>La empresa dispone de un procedimiento para notificar a la Gerencia de todos los accidentes / enfermedades ocupacionales ?</t>
  </si>
  <si>
    <t xml:space="preserve">La empresa mantiene un inventario actualizado de todos los requisitos legales en relación a salud ocupacional, seguridad y ambiente, aplicables a sus actividades ? </t>
  </si>
  <si>
    <t>GERENTE GENERAL:</t>
  </si>
  <si>
    <t xml:space="preserve">Se efectúan análisis de tendencias, y se actúa en consecuencia. </t>
  </si>
  <si>
    <t>Los operadores de Control de Calidad están capacitados.</t>
  </si>
  <si>
    <t>Los RIs son manipulados adecuadamente durante la inspección interna de mercaderías.</t>
  </si>
  <si>
    <t>Los RIs y Componentes son almacenados en condiciones adecuadas.</t>
  </si>
  <si>
    <t xml:space="preserve">La re-evaluación de RIs es aceptable. </t>
  </si>
  <si>
    <t>Los productos fuera de especificación, a granel,  RI y Componentes, son tratados de forma apropiada.</t>
  </si>
  <si>
    <t xml:space="preserve">Los procedimientos de liberación de RI son adecuados. </t>
  </si>
  <si>
    <t>Los tests y procedimientos son verificados.</t>
  </si>
  <si>
    <t xml:space="preserve">Los productos fuera de especificación, a granel,  RI y Componentes, son tratados de forma apropiada. </t>
  </si>
  <si>
    <t>Existe un proceso claro para tratar desvíos.</t>
  </si>
  <si>
    <t>La empresa mantiene un programa actualizado de prevención contra incendios, con procedimientos, personal capacitado, alarmas, rutas y puertas designadas como salidas de emergencia ?</t>
  </si>
  <si>
    <t>La empresa tiene una brigada de incendios interna ?</t>
  </si>
  <si>
    <t>La compañía posee extintores instalados, en cantidad y calidad suficiente ? Están bien localizados y desobstruídos ? Nota: Seguir la legislación local.</t>
  </si>
  <si>
    <t>La empresa mantiene cursos de capacitación obligatorios para: electricistas; uso de EPP; elevadoristas; autoelevadoristas; calderistas; primeros auxilios ?</t>
  </si>
  <si>
    <r>
      <t xml:space="preserve">Cuestiones Obligatorias - FCLP, Líquidos Inflamables y Polvos Combustibles (Flammable Combustible Liquids and Powders). 
</t>
    </r>
    <r>
      <rPr>
        <b/>
        <sz val="9"/>
        <rFont val="Calibri"/>
        <family val="2"/>
      </rPr>
      <t>Nota¹: Este tópico es obligatorio, y se aplica a todos los proveedores que se estén contratando para manipulación, almacenaje, manufactura, procesamiento, empaque, re-empaque, y montaje de productos de Avon con manipulación de materias primas clasificadas como, o que contienen líquidos inflamables o polvos combustibles.</t>
    </r>
  </si>
  <si>
    <t>Los tanques de almacenaje de productos están equipados con control de sobrellenado ?</t>
  </si>
  <si>
    <t>La empresa debería efectuar Análisis de Riesgos del Trabajo para definir el uso de EPP.</t>
  </si>
  <si>
    <r>
      <t xml:space="preserve">Las oficinas poseen un sistema adecuado de rociadores </t>
    </r>
    <r>
      <rPr>
        <i/>
        <sz val="10"/>
        <rFont val="Calibri"/>
        <family val="2"/>
      </rPr>
      <t>(sprinklers)</t>
    </r>
    <r>
      <rPr>
        <sz val="10"/>
        <rFont val="Calibri"/>
        <family val="2"/>
      </rPr>
      <t xml:space="preserve"> ?</t>
    </r>
  </si>
  <si>
    <t xml:space="preserve">La empresa efectúa análisis de impacto ambiental ? </t>
  </si>
  <si>
    <t>La empresa usa algún programa para aumentar el porcentaje de reciclado?</t>
  </si>
  <si>
    <t>ISO 9001</t>
  </si>
  <si>
    <t>ISO 14001</t>
  </si>
  <si>
    <t>OHSAS 18001</t>
  </si>
  <si>
    <t>Calificación Total</t>
  </si>
  <si>
    <t>Calidad + EHS</t>
  </si>
  <si>
    <r>
      <t xml:space="preserve">Cuestiones Obligatorias - Aerosoles - Zona Descarga Propelente a Granel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</si>
  <si>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El área se encuentra ubicada a una distancia mínima de 8 metros de todo tanque de almacenamiento o cualquier otra construcción existente?</t>
  </si>
  <si>
    <t>10.4</t>
  </si>
  <si>
    <t>10.5</t>
  </si>
  <si>
    <t>10.6</t>
  </si>
  <si>
    <t>Posee un solo sentid para acceso y salida del camión cisterna? (one way route)</t>
  </si>
  <si>
    <t>Previo al ingreso, se verifica arrestallama colocado en el escape, cadena de descarga a tierra, conexión para puesta tierra, inexistencia de fugas?</t>
  </si>
  <si>
    <t>La continuidad eléctrica y resistencia de la puesta a tierra, es medida como mínimo una vez al año?</t>
  </si>
  <si>
    <t>10.7</t>
  </si>
  <si>
    <t>10.8</t>
  </si>
  <si>
    <t>10.9</t>
  </si>
  <si>
    <t>10.10</t>
  </si>
  <si>
    <t>Durante la descarga, existe guardia permanente de bomberos y responsable de cuadro de maniobras?</t>
  </si>
  <si>
    <t>Durante la descarga, el conductor del camión permanece fuera del vehículo en calidad de atención del mismo?</t>
  </si>
  <si>
    <t>Durante la descarga, el camión permanece con freno de estacionamiento colocado, motor apagado y llaves de ignición puestas?</t>
  </si>
  <si>
    <t>Existen carteles indicadores de prohibición de fumar?</t>
  </si>
  <si>
    <t>Antes de la descarga, se verifica la existencia de suficiente volumen libre para recibir la carga hasta su capacidad nominal? (85% de la capacidad del tanque)</t>
  </si>
  <si>
    <r>
      <t xml:space="preserve">Cuestiones Obligatorias - Aerosoles - Tanques Almacenamiento Propelente a Granel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</si>
  <si>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11.7</t>
  </si>
  <si>
    <t>11.8</t>
  </si>
  <si>
    <t>11.9</t>
  </si>
  <si>
    <t>11.10</t>
  </si>
  <si>
    <t>11.11</t>
  </si>
  <si>
    <t>Todos los tanques se encuentran instalados sobre nivel del terreno?</t>
  </si>
  <si>
    <t>Existen muros cortafuego en los cuatro costados del área?</t>
  </si>
  <si>
    <t>Toda la instalación posee continuidad (bonding) y puesta a tierra con resistencias máximas de 10 Ohms?</t>
  </si>
  <si>
    <t>Existen detectores de gas en las partes inferiores cercanas a los tanques, con sensores regulados a 10% y 25% del LEL?</t>
  </si>
  <si>
    <t>Los tanques y cañerías, poseen protecciones laterales contra impactos?</t>
  </si>
  <si>
    <t>Todos los tanques han sido configurados con un nivel de llenado máximo de 85% de su capacidad?</t>
  </si>
  <si>
    <t>Cada tanque posee placa indicando fecha de construcción, presión máxima de diseño, capacidad en litros de H2O, capacidad nominal de GLP, test de presión, etc.?</t>
  </si>
  <si>
    <t>Cada tanque posee cartel indicador de contenido, cantidad almacenada, grado de peligrosidad y capacidad máxima a almacenar?</t>
  </si>
  <si>
    <t>Siempre hay presencia de guardia de bomberos con elementos de combate de fuego y control de derrames?</t>
  </si>
  <si>
    <r>
      <t xml:space="preserve">Cuestiones Obligatorias - Aerosoles - Manufactura General (Excepto Gas Room - Llenado de gas)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</si>
  <si>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12.4</t>
  </si>
  <si>
    <t>12.5</t>
  </si>
  <si>
    <t>12.6</t>
  </si>
  <si>
    <t>12.7</t>
  </si>
  <si>
    <t>12.8</t>
  </si>
  <si>
    <t>12.9</t>
  </si>
  <si>
    <t>12.10</t>
  </si>
  <si>
    <t>12.11</t>
  </si>
  <si>
    <t>12.12</t>
  </si>
  <si>
    <t>12.13</t>
  </si>
  <si>
    <t>12.14</t>
  </si>
  <si>
    <t>12.15</t>
  </si>
  <si>
    <t>12.16</t>
  </si>
  <si>
    <t>Existe ventilación forzada que asegure la dilución de vapores por debajo del 20% del LEL?</t>
  </si>
  <si>
    <t>La extracción se encuentra localizada a nivel del piso?</t>
  </si>
  <si>
    <t>Los ductos de extracción, descargan en áreas seguras lejos de fuentes calientes, chispas o caminos de peatones?</t>
  </si>
  <si>
    <t>Los ductos de descarga, se encuentran lejanos a las tomas de aire del sistema, con el fin de evitar la recirculación de gases inflamables / tóxicos hacia las tomas de ingreso del sistema de ventilación forzada?</t>
  </si>
  <si>
    <t>Todos los equipos e instalaciones poseen continuidad eléctrica y están conectados a tierra?</t>
  </si>
  <si>
    <t>Los EPP (elementos de protección personal) se encuentran disponibles en cantidad y calidad adecuadas, y son usados consistentemente por lo operarios?</t>
  </si>
  <si>
    <t>Todos los operarios visten ropa de algodón o similar (no materiales sintéticos)?</t>
  </si>
  <si>
    <t>Las cintas transportadoras están construidas con material anti-estático, y se encuentran conectadas a tierra?</t>
  </si>
  <si>
    <t>Los rodillos, guías laterales y accesorios de las cintas transportadoras están construidas con material anti-estático, y se encuentran conectadas a tierra?</t>
  </si>
  <si>
    <t>Las cintas transportadoras, poseen protecciones para evitar caídas de envases sobre mecanismos de transporte?</t>
  </si>
  <si>
    <t>Los equipos para el movimiento de materiales en esta área, son manuales o clasificados EE ó EX?, y esta condición está identificada claramente en los equipos?</t>
  </si>
  <si>
    <t>El servicio local de lucha contra incendios, se encuentra informado y familiarizado con las instalaciones y lay out de la planta?</t>
  </si>
  <si>
    <t>Las mangueras que operan a presión son certifcadas?</t>
  </si>
  <si>
    <t>Todas las mangueras están fabricadas con material anti-estático?</t>
  </si>
  <si>
    <t>Todas las mangueras, poseen continuidad eléctrica y conexión a tierra?</t>
  </si>
  <si>
    <t xml:space="preserve">Las áreas de zona EX (procesamiento, llenado, pesaje, áreas de residuos, área de almacenaje a granel, y almacén de inflamables) están correctamente ventiladas, con por lo menos seis cambios de aire por hora ? </t>
  </si>
  <si>
    <t>La empresa provee a sus funcionarios con Equipos de Protección Personal (EPP)?</t>
  </si>
  <si>
    <t>Existe detección de gases inflamables (generalmente en los ductos de extracción) con alarma sonora?</t>
  </si>
  <si>
    <t>En las áreas donde existen sistemas de disparo automático de CO2, existe una estación de disparo remota?
Si este disparo tiene lugar en un área ocupada, existe una pre-alarma de aviso previo al disparo?</t>
  </si>
  <si>
    <r>
      <t xml:space="preserve">Cuestiones Obligatorias - Aerosoles - Llenado de Productos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</si>
  <si>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Los equipos poseen cerramientos con extracción forzada, y alarma de mezcla explosiva en la zona de picos de llenado (20% LEL)?</t>
  </si>
  <si>
    <t>Las alarmas actúan aumentando la extracción cuando supera el 20% del LEL?</t>
  </si>
  <si>
    <t>Existen contenedores de derrames en la zona de llenado y hasta el crimpado?</t>
  </si>
  <si>
    <t>Existen extinguidores Clase B en las proximidades de las llenadoras?</t>
  </si>
  <si>
    <t>Todos los equipos en el interior del área hasta la zona de crimpado, siguen las normas de seguridad según NFPA 497?</t>
  </si>
  <si>
    <r>
      <t xml:space="preserve">Cuestiones Obligatorias - Aerosoles - Inserción y Crimpado de Válvula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</si>
  <si>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El área de crimpado se encuentra cerrada, para evitar emanaciones y proyección de materiales en el crimpado defectuosos de los envases?</t>
  </si>
  <si>
    <t>14.1</t>
  </si>
  <si>
    <t>14.2</t>
  </si>
  <si>
    <t>El área se encuentra clasificada como EX 2, según boletín Avon SHB-E1-02 (EX zone Requirements)?
Para distancias límites, ver apéndice A del SHB-E1-02.
(Según NFPA 497 Clase I Div II)</t>
  </si>
  <si>
    <t>El área se encuentra clasificada como EX 1, según boletín Avon SHB-E1-02 (EX zone Requirements)?
Para distancias límites, ver apéndice A del SHB-E1-02.
(Según NFPA 497 Clase I Div I)</t>
  </si>
  <si>
    <r>
      <t xml:space="preserve">Cuestiones Obligatorias - Aerosoles - Control de Peso (Check Weighing)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</si>
  <si>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15.1</t>
  </si>
  <si>
    <r>
      <t xml:space="preserve">Cuestiones Obligatorias - Aerosoles - Baño de Prueba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</si>
  <si>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Existen controles de temperatura para no exceder los 60°C?</t>
  </si>
  <si>
    <t>Todos los operarios que operan el baño, cuentan con los elementos de protección adecuados (protección facial, delantales, etc.?</t>
  </si>
  <si>
    <t>El área cuenta con lavaojos y duchas de seguridad?</t>
  </si>
  <si>
    <t>El baño posee enclavamientos que detienen la máquina no bien se abre el cerramiento?</t>
  </si>
  <si>
    <t>El baño posee cerramiento sobre la batea para contener la posible proyección de envases defectuosos (rocketing), pero que permite su visualización?</t>
  </si>
  <si>
    <t>La operación se lleva a cabo en un área separada de la manufactura?
La pared que la separa de la manufactura, posee una resitencia al fuego de mínimo 30 minutos?</t>
  </si>
  <si>
    <t>El tunel cuenta con control de temperatura?</t>
  </si>
  <si>
    <t>Las cintas transportadoras poseen barandas para contención de latas caidas?</t>
  </si>
  <si>
    <t>Existen mecanismos para liberar latas atascadas, en los casos de corte de energía eléctrica, rotura de cinta transportadora o parada de motor?</t>
  </si>
  <si>
    <t>16.1</t>
  </si>
  <si>
    <t>16.2</t>
  </si>
  <si>
    <t>16.3</t>
  </si>
  <si>
    <t>16.4</t>
  </si>
  <si>
    <t>16.5</t>
  </si>
  <si>
    <t>Las máquinas automáticas (sin atención) poseen detectores para cortar automáticamente la energía, en los casos de latas caídas, bloqueos en el interior del túnel, parada de cinta transportadora y/o sobrecalentamiento en el interior del túnel?</t>
  </si>
  <si>
    <r>
      <t xml:space="preserve">Cuestiones Obligatorias - Aerosoles - Túnel Empaque Termocontraible (Shrink Wrapping)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</si>
  <si>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El túnel cuenta con supresión de fuego a base de CO2 con activación automática y manual remota?</t>
  </si>
  <si>
    <r>
      <t xml:space="preserve">Cuestiones Obligatorias - Aerosoles - Envoltura de Pallets con Film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</si>
  <si>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17.1</t>
  </si>
  <si>
    <t>17.2</t>
  </si>
  <si>
    <t>17.3</t>
  </si>
  <si>
    <t>El recubrimiento deja libre la parte superior del pallet?</t>
  </si>
  <si>
    <t>18.1</t>
  </si>
  <si>
    <t>18.2</t>
  </si>
  <si>
    <r>
      <t xml:space="preserve">Cuestiones Obligatorias - Aerosoles - Carga de Propelente (Gas Room)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</si>
  <si>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La construcción es un edificio exterior y separado (Separate Building) del área de manufactura?</t>
  </si>
  <si>
    <t>Los materiales de construcción son no combustibles, con pisos y paredes antiestáticos?</t>
  </si>
  <si>
    <t>Exiten, como mínimo, dos salidas de emergencia ubicadas en zonas opuestas?</t>
  </si>
  <si>
    <t>Una pared o el techo, han sido calculados para ser "volables" en caso de explosión? (Relief Panels)</t>
  </si>
  <si>
    <t>Existe detección de gases explosivos y extinción automática de incendio, con alarmas sonoras?
(1er nivel de alarma 10% del LEL, y 2do nivel de alarma 20% del LEL)</t>
  </si>
  <si>
    <t>La ventilación proporciona una extracción permanente para mantener una atmósfera, como máximo al 10% del LEL, al nivel del piso y en la zona cercana a los picos de llenado?</t>
  </si>
  <si>
    <t>Existen dos extractores (antiexplosivos) independientes?
Uno funcionando en forma permanente y el segundo de reseva (back up)?</t>
  </si>
  <si>
    <t>La ventilación posee dos niveles de extracción?
Mínimo 60 cambios/hora de manera permanente.
Máximo 120 cambios/hora accionando al primer nivel de alarma (10% del LEL).</t>
  </si>
  <si>
    <t>No hay presencia humana dentro del área, durante la operación normal?</t>
  </si>
  <si>
    <t>Existe descarga a tierra obligatoria para el personal antes del ingreso al área?</t>
  </si>
  <si>
    <t>Las puertas están permanantemente cerradas, deteniéndose de manera automática la operación de llenado de gas, si las mismas permanecen abiertas por más de 20 segundos?</t>
  </si>
  <si>
    <t>El movimiento de materiales dentro del recinto, se lleva a cabo con equipos manuales?</t>
  </si>
  <si>
    <t>Todas las operaciones dentro del recinto, son considerados como trabajos en área no permitida (ANP) debiéndose extender el permiso correspondiente antes del inicio de las mismas?</t>
  </si>
  <si>
    <r>
      <t xml:space="preserve">Cuestiones Obligatorias - Aerosoles - Almacenamiento Temporario y Disposición de Aerosoles Rechazados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</si>
  <si>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Los envases de aerosoles, llenos o a medio llenar, rechazados en el baño de prueba, son temporalmente almacenados en contenedores no combustibles con tapa, ubicados como mínimo a 15 metrso de toda edificación existente?</t>
  </si>
  <si>
    <t>La destrucción de estos envases es llevada a cabo en instalaciones propias o terceros habilitados y aprobados por Avon?</t>
  </si>
  <si>
    <t>19.1</t>
  </si>
  <si>
    <t>19.2</t>
  </si>
  <si>
    <t>20.1</t>
  </si>
  <si>
    <t>20.2</t>
  </si>
  <si>
    <r>
      <t xml:space="preserve">Cuestiones Obligatorias - Aerosoles - Almacenamiento Definitivo de Aerosoles (Warehouse)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</si>
  <si>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Posee instalación contra incendios con sprinklers, diseñada para este riesgo (aerosoles)?</t>
  </si>
  <si>
    <t>Posee detectores de incendio, y alarmas sonoras y visuales remotas?</t>
  </si>
  <si>
    <t>Las puertas poseen cierre automático?</t>
  </si>
  <si>
    <t>Las puertas poseen una resitencia al fuego de:
45 minutos con paredes resistentes al fuego de 1 hora
1,5 horas con paredes resitentes al fuego de 2 horas?</t>
  </si>
  <si>
    <t>No existe ninguna operación peligrosa (carga de baterías, trasvasado de combustible, etc.) dentro de los 8 metros del perímetro?</t>
  </si>
  <si>
    <t>Todas las cajas conteniendo aerosoles están identificadas con etiquetas aclaratorias de su contenido y cerradas con fajas color naranja?</t>
  </si>
  <si>
    <t>Los pallets con envoltura de film plástico (Shrink Wrapping) poseen la cara superior libre del film?</t>
  </si>
  <si>
    <t>El almacén está exclusivamente dedicado al almacenamiento de aerosoles?
De no ser exclusivo, detallar por separado el/los materiales en él almacenados, especificando aquellos inflamables / combustibles y las cantidades aproximadas de cada uno de ellos.
Indique si el almacén corresponde a un edificio Exterior Separado de Cualquier Otro (Separte Storage Building), Exterior Colindante (Attached Building), Interior con Paredes en Común (Cutt-off Room) o Interior sin Paredes en Común (Interior Room)</t>
  </si>
  <si>
    <r>
      <t xml:space="preserve">Cuestiones Obligatorias - Aerosoles - Transporte de Pallets con Aerosoles (Pallets Handling)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</si>
  <si>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Los pallets son periódicamente inspeccionados en busca de clavos expuestos?</t>
  </si>
  <si>
    <t>21.1</t>
  </si>
  <si>
    <t>21.2</t>
  </si>
  <si>
    <r>
      <t xml:space="preserve">Cuestiones Obligatorias - Aerosoles - Carga y Descarga Camiones Conteniendo Aerosoles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</si>
  <si>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22.1</t>
  </si>
  <si>
    <t>22.2</t>
  </si>
  <si>
    <t>Durante la carga y descarga, el conductor del camión permanece fuera del vehículo en calidad de atención del mismo?</t>
  </si>
  <si>
    <t>Durante la carga y descarga, el camión permanece con freno de estacionamiento colocado, motor apagado y llaves de ignición puestas?</t>
  </si>
  <si>
    <t>Cuando el vehículo es cargado con otros productos, además de los aerosoles, estos últimos siempre se cargan al final para ser los primeros en ser descargados?</t>
  </si>
  <si>
    <t>Previo al acceso al dock de descarga, el vehículo permanece por lo menos 10 minutos con las peurtas abiertas para aireación de la carga?</t>
  </si>
  <si>
    <t>23.1</t>
  </si>
  <si>
    <t>23.2</t>
  </si>
  <si>
    <t>23.3</t>
  </si>
  <si>
    <r>
      <t xml:space="preserve">Cuestiones Obligatorias - Aerosoles - Transporte Terrestre
</t>
    </r>
    <r>
      <rPr>
        <b/>
        <sz val="9"/>
        <rFont val="Calibri"/>
        <family val="2"/>
      </rPr>
      <t>Nota¹: Este tópico es obligatorio, y se aplica a todos los proveedores que se estén contratando para manipulación, almacenaje, manufactura, procesamiento, empaque, re-empaque, y montaje de productos de Avon con manipulación de aerosoles.</t>
    </r>
  </si>
  <si>
    <t>Siempre se verifica que el conductor de la unidad, posee la documentación habilitante para la conducción de unidades que transportan sustancias peligrosas?</t>
  </si>
  <si>
    <t>Siempre se verifica que el vehículo posee las habilitaciones, rótulos y elementos de seguridad exigibles por la legislación para el transporte de sustancias peligrosas?</t>
  </si>
  <si>
    <t>Siempre se el proporciona al transportista, factura y guía de despacho, instrucciones esscritas para el caso de accidentes durante el transporte, mercadería con embalajes e identificaciones adecuadas a la peligrosidad de la carga?</t>
  </si>
  <si>
    <t>24.1</t>
  </si>
  <si>
    <t>24.2</t>
  </si>
  <si>
    <t>24.3</t>
  </si>
  <si>
    <t>25.1</t>
  </si>
  <si>
    <t>25.2</t>
  </si>
  <si>
    <t>25.3</t>
  </si>
  <si>
    <t>26.1</t>
  </si>
  <si>
    <t>26.2</t>
  </si>
  <si>
    <t>26.3</t>
  </si>
  <si>
    <t>27.1</t>
  </si>
  <si>
    <t>27.2</t>
  </si>
  <si>
    <t>27.3</t>
  </si>
  <si>
    <t>17.4</t>
  </si>
  <si>
    <t>17.5</t>
  </si>
  <si>
    <t>17.6</t>
  </si>
  <si>
    <t>19.3</t>
  </si>
  <si>
    <t>19.4</t>
  </si>
  <si>
    <t>19.5</t>
  </si>
  <si>
    <t>19.6</t>
  </si>
  <si>
    <t>19.7</t>
  </si>
  <si>
    <t>19.8</t>
  </si>
  <si>
    <t>19.9</t>
  </si>
  <si>
    <t>19.10</t>
  </si>
  <si>
    <t>19.11</t>
  </si>
  <si>
    <t>19.12</t>
  </si>
  <si>
    <t>19.13</t>
  </si>
  <si>
    <t>19.14</t>
  </si>
  <si>
    <t>21.3</t>
  </si>
  <si>
    <t>21.4</t>
  </si>
  <si>
    <t>21.5</t>
  </si>
  <si>
    <t>21.6</t>
  </si>
  <si>
    <t>21.7</t>
  </si>
  <si>
    <t>21.8</t>
  </si>
  <si>
    <t>23.4</t>
  </si>
  <si>
    <t>23.5</t>
  </si>
  <si>
    <t>26.4</t>
  </si>
  <si>
    <t>26.5</t>
  </si>
  <si>
    <t>26.6</t>
  </si>
  <si>
    <t>28.1</t>
  </si>
  <si>
    <t>28.2</t>
  </si>
  <si>
    <t>28.3</t>
  </si>
  <si>
    <t>28.4</t>
  </si>
  <si>
    <t>28.5</t>
  </si>
  <si>
    <t>28.6</t>
  </si>
  <si>
    <t>28.7</t>
  </si>
  <si>
    <t>EHS - Aerosoles</t>
  </si>
  <si>
    <t>CARTONES</t>
  </si>
  <si>
    <t>2.0</t>
  </si>
  <si>
    <t>6.0</t>
  </si>
  <si>
    <t>Cantidad total de funcionarios en la planta</t>
  </si>
  <si>
    <t>Parcialmente Implementado</t>
  </si>
  <si>
    <t>CALIDAD</t>
  </si>
  <si>
    <t>X</t>
  </si>
  <si>
    <t>SI</t>
  </si>
  <si>
    <t>NOVIEMBRE 17 DE 2015</t>
  </si>
  <si>
    <t>Comercializacion y distribucion de OH</t>
  </si>
  <si>
    <t>ETANOLES DEL MAGDALENA S.A.S.</t>
  </si>
  <si>
    <t>COMERCIALIZACION Y DISTRIBUCION DE ALCOHOLES</t>
  </si>
  <si>
    <t>GUILLERMO LEON REYES</t>
  </si>
  <si>
    <t xml:space="preserve">Calle 22 # 20A - 02, SANTA MARTA- COLOMBIA </t>
  </si>
  <si>
    <t>57-5-4200177</t>
  </si>
  <si>
    <t>57-5-4348535</t>
  </si>
  <si>
    <t>etalmag@telecom.com.co</t>
  </si>
  <si>
    <t>gerencia@flm.com.co</t>
  </si>
  <si>
    <t>LAURA CAMILA PRADA FERNANDEZ</t>
  </si>
  <si>
    <t>gestiondelacalidad@flm.com.co</t>
  </si>
  <si>
    <t>CIRO ALFONSO VERGEL</t>
  </si>
  <si>
    <t>cirver222@hotmail.com</t>
  </si>
  <si>
    <t>NO PRESENTADAS</t>
  </si>
  <si>
    <t>250 m2</t>
  </si>
  <si>
    <t>BLOQUE</t>
  </si>
  <si>
    <t>EXCELENTE</t>
  </si>
  <si>
    <t>29 M2</t>
  </si>
  <si>
    <t>201 M2</t>
  </si>
  <si>
    <t>20 M2 (ZONA BAÑOS, COCINA, AREA DE LAVADO, CUARTO UTIL)</t>
  </si>
  <si>
    <t>POLIZA COLECTIVA</t>
  </si>
  <si>
    <t>UBICADOS ACORDE A LAS DISTANCIAS MAXIMAS DE RECORRIDO CON BASE A LA NORMA NFPA10.</t>
  </si>
  <si>
    <t>DOS</t>
  </si>
  <si>
    <t>40.000 LITOS/TANQUE</t>
  </si>
  <si>
    <t xml:space="preserve">ALCOHOL ETILICO </t>
  </si>
  <si>
    <t>40.000 lts</t>
  </si>
  <si>
    <t>3-4 horas</t>
  </si>
  <si>
    <t>Motomobma, manguera grado alimenticios / farmaceutico.</t>
  </si>
  <si>
    <t>10 KMS - INMEDIATO / 24 HORAS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</si>
</sst>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8">
    <font>
      <sz val="10"/>
      <name val="Arial"/>
    </font>
    <font>
      <sz val="10"/>
      <name val="Arial"/>
      <family val="2"/>
    </font>
    <font>
      <b/>
      <sz val="10"/>
      <name val="Arial"/>
      <family val="2"/>
    </font>
    <font>
      <sz val="10"/>
      <color indexed="9"/>
      <name val="Arial"/>
      <family val="2"/>
    </font>
    <font>
      <u/>
      <sz val="10"/>
      <color indexed="12"/>
      <name val="Arial"/>
      <family val="2"/>
    </font>
    <font>
      <sz val="10"/>
      <color indexed="8"/>
      <name val="ＭＳ 明朝"/>
      <family val="1"/>
      <charset val="128"/>
    </font>
    <font>
      <sz val="10"/>
      <name val="Tahoma"/>
      <family val="2"/>
    </font>
    <font>
      <sz val="10"/>
      <name val="Arial"/>
      <family val="2"/>
    </font>
    <font>
      <sz val="8"/>
      <name val="Arial"/>
      <family val="2"/>
    </font>
    <font>
      <b/>
      <sz val="11"/>
      <color indexed="8"/>
      <name val="Calibri"/>
      <family val="2"/>
    </font>
    <font>
      <sz val="12"/>
      <name val="Times New Roman"/>
      <family val="1"/>
    </font>
    <font>
      <b/>
      <sz val="10"/>
      <name val="Times New Roman"/>
      <family val="1"/>
    </font>
    <font>
      <sz val="10"/>
      <name val="Times New Roman"/>
      <family val="1"/>
    </font>
    <font>
      <i/>
      <u/>
      <sz val="14"/>
      <name val="Times New Roman"/>
      <family val="1"/>
    </font>
    <font>
      <i/>
      <sz val="14"/>
      <name val="Times New Roman"/>
      <family val="1"/>
    </font>
    <font>
      <b/>
      <sz val="18"/>
      <color indexed="9"/>
      <name val="Calibri"/>
      <family val="2"/>
    </font>
    <font>
      <sz val="10"/>
      <name val="Calibri"/>
      <family val="2"/>
    </font>
    <font>
      <b/>
      <sz val="10"/>
      <name val="Calibri"/>
      <family val="2"/>
    </font>
    <font>
      <b/>
      <sz val="14"/>
      <name val="Calibri"/>
      <family val="2"/>
    </font>
    <font>
      <b/>
      <sz val="12"/>
      <name val="Calibri"/>
      <family val="2"/>
    </font>
    <font>
      <sz val="10"/>
      <color indexed="8"/>
      <name val="Calibri"/>
      <family val="2"/>
    </font>
    <font>
      <sz val="10"/>
      <name val="Colibri"/>
    </font>
    <font>
      <b/>
      <sz val="10"/>
      <name val="Colibri"/>
    </font>
    <font>
      <u/>
      <sz val="10"/>
      <color indexed="12"/>
      <name val="Colibri"/>
    </font>
    <font>
      <b/>
      <sz val="10"/>
      <color indexed="9"/>
      <name val="Colibri"/>
    </font>
    <font>
      <sz val="9"/>
      <name val="Colibri"/>
    </font>
    <font>
      <b/>
      <sz val="14"/>
      <name val="Colibri"/>
    </font>
    <font>
      <b/>
      <sz val="12"/>
      <name val="Colibri"/>
    </font>
    <font>
      <i/>
      <sz val="10"/>
      <name val="Calibri"/>
      <family val="2"/>
    </font>
    <font>
      <sz val="10"/>
      <color indexed="10"/>
      <name val="Calibri"/>
      <family val="2"/>
    </font>
    <font>
      <b/>
      <sz val="10"/>
      <color indexed="10"/>
      <name val="Calibri"/>
      <family val="2"/>
    </font>
    <font>
      <sz val="10"/>
      <name val="Calibri"/>
      <family val="2"/>
      <scheme val="minor"/>
    </font>
    <font>
      <b/>
      <sz val="10"/>
      <name val="Calibri"/>
      <family val="2"/>
      <scheme val="minor"/>
    </font>
    <font>
      <i/>
      <sz val="10"/>
      <name val="Calibri"/>
      <family val="2"/>
      <scheme val="minor"/>
    </font>
    <font>
      <i/>
      <u/>
      <sz val="10"/>
      <name val="Calibri"/>
      <family val="2"/>
      <scheme val="minor"/>
    </font>
    <font>
      <sz val="10"/>
      <color theme="0"/>
      <name val="Colibri"/>
    </font>
    <font>
      <b/>
      <sz val="10"/>
      <color theme="0"/>
      <name val="Colibri"/>
    </font>
    <font>
      <b/>
      <sz val="14"/>
      <color theme="0"/>
      <name val="Colibri"/>
    </font>
    <font>
      <b/>
      <i/>
      <u/>
      <sz val="10"/>
      <name val="Calibri"/>
      <family val="2"/>
      <scheme val="minor"/>
    </font>
    <font>
      <b/>
      <sz val="12"/>
      <name val="Calibri"/>
      <family val="2"/>
      <scheme val="minor"/>
    </font>
    <font>
      <b/>
      <u/>
      <sz val="20"/>
      <color theme="0"/>
      <name val="Calibri"/>
      <family val="2"/>
      <scheme val="minor"/>
    </font>
    <font>
      <sz val="10"/>
      <color indexed="10"/>
      <name val="Calibri"/>
      <family val="2"/>
      <scheme val="minor"/>
    </font>
    <font>
      <sz val="10"/>
      <color indexed="8"/>
      <name val="Calibri"/>
      <family val="2"/>
      <scheme val="minor"/>
    </font>
    <font>
      <b/>
      <sz val="14"/>
      <name val="Calibri"/>
      <family val="2"/>
      <scheme val="minor"/>
    </font>
    <font>
      <b/>
      <sz val="18"/>
      <color indexed="9"/>
      <name val="Calibri"/>
      <family val="2"/>
      <scheme val="minor"/>
    </font>
    <font>
      <b/>
      <sz val="9"/>
      <name val="Calibri"/>
      <family val="2"/>
    </font>
    <font>
      <sz val="8"/>
      <name val="Calibri"/>
      <family val="2"/>
      <scheme val="minor"/>
    </font>
    <font>
      <b/>
      <sz val="9"/>
      <name val="Colibri"/>
    </font>
  </fonts>
  <fills count="11">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62"/>
        <bgColor indexed="64"/>
      </patternFill>
    </fill>
    <fill>
      <patternFill patternType="solid">
        <fgColor indexed="63"/>
        <bgColor indexed="64"/>
      </patternFill>
    </fill>
    <fill>
      <patternFill patternType="solid">
        <fgColor theme="0"/>
        <bgColor indexed="64"/>
      </patternFill>
    </fill>
    <fill>
      <patternFill patternType="solid">
        <fgColor theme="0" tint="-0.249977111117893"/>
        <bgColor indexed="64"/>
      </patternFill>
    </fill>
    <fill>
      <patternFill patternType="solid">
        <fgColor rgb="FF0070C0"/>
        <bgColor indexed="64"/>
      </patternFill>
    </fill>
    <fill>
      <patternFill patternType="solid">
        <fgColor rgb="FF333399"/>
        <bgColor indexed="64"/>
      </patternFill>
    </fill>
  </fills>
  <borders count="8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medium">
        <color indexed="64"/>
      </top>
      <bottom style="hair">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hair">
        <color indexed="64"/>
      </top>
      <bottom/>
      <diagonal/>
    </border>
    <border>
      <left/>
      <right style="medium">
        <color indexed="64"/>
      </right>
      <top style="hair">
        <color indexed="64"/>
      </top>
      <bottom/>
      <diagonal/>
    </border>
    <border>
      <left/>
      <right/>
      <top style="hair">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23"/>
      </right>
      <top style="medium">
        <color indexed="64"/>
      </top>
      <bottom/>
      <diagonal/>
    </border>
    <border>
      <left style="thin">
        <color indexed="23"/>
      </left>
      <right style="thin">
        <color indexed="23"/>
      </right>
      <top style="medium">
        <color indexed="64"/>
      </top>
      <bottom/>
      <diagonal/>
    </border>
    <border>
      <left style="thin">
        <color indexed="23"/>
      </left>
      <right style="medium">
        <color indexed="64"/>
      </right>
      <top style="medium">
        <color indexed="64"/>
      </top>
      <bottom/>
      <diagonal/>
    </border>
    <border>
      <left style="medium">
        <color indexed="64"/>
      </left>
      <right style="thin">
        <color indexed="23"/>
      </right>
      <top style="medium">
        <color indexed="64"/>
      </top>
      <bottom style="medium">
        <color indexed="64"/>
      </bottom>
      <diagonal/>
    </border>
    <border>
      <left style="thin">
        <color indexed="23"/>
      </left>
      <right style="thin">
        <color indexed="23"/>
      </right>
      <top style="medium">
        <color indexed="64"/>
      </top>
      <bottom style="medium">
        <color indexed="64"/>
      </bottom>
      <diagonal/>
    </border>
    <border>
      <left style="thin">
        <color indexed="23"/>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hair">
        <color indexed="64"/>
      </bottom>
      <diagonal/>
    </border>
  </borders>
  <cellStyleXfs count="6">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9" fillId="0" borderId="1" applyNumberFormat="0" applyFill="0" applyAlignment="0" applyProtection="0"/>
    <xf numFmtId="0" fontId="5" fillId="0" borderId="0" applyNumberFormat="0" applyFont="0" applyFill="0" applyBorder="0" applyAlignment="0" applyProtection="0"/>
  </cellStyleXfs>
  <cellXfs count="481">
    <xf numFmtId="0" fontId="0" fillId="0" borderId="0" xfId="0"/>
    <xf numFmtId="0" fontId="0" fillId="0" borderId="2" xfId="0" applyBorder="1"/>
    <xf numFmtId="0" fontId="0" fillId="0" borderId="2" xfId="0"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xf numFmtId="0" fontId="0" fillId="0" borderId="6" xfId="0" applyBorder="1"/>
    <xf numFmtId="0" fontId="0" fillId="0" borderId="7" xfId="0" applyBorder="1"/>
    <xf numFmtId="0" fontId="7" fillId="0" borderId="2" xfId="0" applyFont="1" applyBorder="1"/>
    <xf numFmtId="0" fontId="0" fillId="0" borderId="0" xfId="0" applyBorder="1" applyAlignment="1">
      <alignment horizontal="left"/>
    </xf>
    <xf numFmtId="0" fontId="6" fillId="0" borderId="2" xfId="0" applyFont="1" applyBorder="1" applyAlignment="1" applyProtection="1">
      <alignment vertical="center" wrapText="1"/>
      <protection hidden="1"/>
    </xf>
    <xf numFmtId="0" fontId="6" fillId="0" borderId="8" xfId="0" applyFont="1" applyBorder="1" applyAlignment="1" applyProtection="1">
      <alignment vertical="center" wrapText="1"/>
      <protection hidden="1"/>
    </xf>
    <xf numFmtId="0" fontId="0" fillId="2" borderId="0" xfId="0" applyFill="1" applyBorder="1"/>
    <xf numFmtId="0" fontId="0" fillId="2" borderId="2" xfId="0" applyFill="1" applyBorder="1"/>
    <xf numFmtId="0" fontId="0" fillId="3" borderId="8" xfId="0" applyFill="1" applyBorder="1"/>
    <xf numFmtId="0" fontId="0" fillId="3" borderId="2" xfId="0" applyFill="1" applyBorder="1" applyAlignment="1">
      <alignment horizontal="center"/>
    </xf>
    <xf numFmtId="0" fontId="0" fillId="3" borderId="2" xfId="0" applyFill="1" applyBorder="1"/>
    <xf numFmtId="0" fontId="12" fillId="0" borderId="0" xfId="0" applyFont="1"/>
    <xf numFmtId="0" fontId="13" fillId="0" borderId="0" xfId="0" applyFont="1" applyBorder="1" applyAlignment="1">
      <alignment horizontal="right"/>
    </xf>
    <xf numFmtId="0" fontId="14" fillId="0" borderId="0" xfId="0" applyFont="1" applyBorder="1"/>
    <xf numFmtId="0" fontId="10" fillId="4" borderId="0" xfId="0" applyFont="1" applyFill="1" applyBorder="1" applyAlignment="1">
      <alignment vertical="center" textRotation="255"/>
    </xf>
    <xf numFmtId="0" fontId="10" fillId="4" borderId="0" xfId="0" applyFont="1" applyFill="1" applyBorder="1" applyAlignment="1">
      <alignment horizontal="center" vertical="center" textRotation="255"/>
    </xf>
    <xf numFmtId="0" fontId="12" fillId="4" borderId="0" xfId="0" applyFont="1" applyFill="1" applyBorder="1"/>
    <xf numFmtId="0" fontId="10" fillId="4" borderId="0" xfId="0" applyFont="1" applyFill="1" applyBorder="1" applyAlignment="1">
      <alignment vertical="center" wrapText="1"/>
    </xf>
    <xf numFmtId="0" fontId="16" fillId="4" borderId="9" xfId="0" applyFont="1" applyFill="1" applyBorder="1" applyAlignment="1">
      <alignment horizontal="center" vertical="center" wrapText="1"/>
    </xf>
    <xf numFmtId="0" fontId="16" fillId="4" borderId="9" xfId="0" applyFont="1" applyFill="1" applyBorder="1" applyAlignment="1">
      <alignment horizontal="center" vertical="center"/>
    </xf>
    <xf numFmtId="0" fontId="16" fillId="4" borderId="10" xfId="0" applyFont="1" applyFill="1" applyBorder="1" applyAlignment="1">
      <alignment horizontal="center" vertical="center"/>
    </xf>
    <xf numFmtId="0" fontId="16" fillId="0" borderId="0" xfId="0" applyFont="1"/>
    <xf numFmtId="0" fontId="16" fillId="4" borderId="2" xfId="0" applyFont="1" applyFill="1" applyBorder="1" applyAlignment="1">
      <alignment horizontal="center" vertical="center" wrapText="1"/>
    </xf>
    <xf numFmtId="0" fontId="16" fillId="4" borderId="2" xfId="0" applyFont="1" applyFill="1" applyBorder="1" applyAlignment="1">
      <alignment horizontal="center" vertical="center"/>
    </xf>
    <xf numFmtId="0" fontId="16" fillId="4" borderId="11" xfId="0" applyFont="1" applyFill="1" applyBorder="1" applyAlignment="1">
      <alignment horizontal="center" vertical="center"/>
    </xf>
    <xf numFmtId="0" fontId="31" fillId="0" borderId="0" xfId="0" applyFont="1"/>
    <xf numFmtId="0" fontId="32" fillId="7" borderId="13" xfId="0" applyFont="1" applyFill="1" applyBorder="1" applyAlignment="1">
      <alignment horizontal="left" vertical="center" wrapText="1"/>
    </xf>
    <xf numFmtId="0" fontId="32" fillId="7" borderId="14" xfId="0" applyFont="1" applyFill="1" applyBorder="1" applyAlignment="1">
      <alignment horizontal="left" vertical="center" wrapText="1"/>
    </xf>
    <xf numFmtId="0" fontId="32" fillId="7" borderId="15" xfId="0" applyFont="1" applyFill="1" applyBorder="1" applyAlignment="1">
      <alignment horizontal="left" vertical="center" wrapText="1"/>
    </xf>
    <xf numFmtId="0" fontId="32" fillId="7" borderId="13" xfId="0" applyFont="1" applyFill="1" applyBorder="1" applyAlignment="1">
      <alignment horizontal="center" vertical="center" wrapText="1"/>
    </xf>
    <xf numFmtId="0" fontId="32" fillId="7" borderId="15" xfId="0" applyFont="1" applyFill="1" applyBorder="1" applyAlignment="1">
      <alignment horizontal="center" vertical="center" wrapText="1"/>
    </xf>
    <xf numFmtId="0" fontId="32" fillId="7" borderId="16" xfId="0" applyFont="1" applyFill="1" applyBorder="1" applyAlignment="1">
      <alignment horizontal="center" vertical="center" wrapText="1"/>
    </xf>
    <xf numFmtId="0" fontId="31" fillId="7" borderId="0" xfId="0" applyFont="1" applyFill="1" applyBorder="1"/>
    <xf numFmtId="0" fontId="31" fillId="0" borderId="0" xfId="0" applyFont="1" applyBorder="1" applyAlignment="1">
      <alignment vertical="top" wrapText="1"/>
    </xf>
    <xf numFmtId="0" fontId="31" fillId="7" borderId="17" xfId="0" applyFont="1" applyFill="1" applyBorder="1" applyAlignment="1">
      <alignment horizontal="left" vertical="top" wrapText="1"/>
    </xf>
    <xf numFmtId="0" fontId="31" fillId="7" borderId="18" xfId="0" applyFont="1" applyFill="1" applyBorder="1" applyAlignment="1">
      <alignment horizontal="left" vertical="top" wrapText="1"/>
    </xf>
    <xf numFmtId="0" fontId="31" fillId="7" borderId="19" xfId="0" applyFont="1" applyFill="1" applyBorder="1" applyAlignment="1">
      <alignment horizontal="left" vertical="top" wrapText="1"/>
    </xf>
    <xf numFmtId="0" fontId="32" fillId="7" borderId="0" xfId="0" applyFont="1" applyFill="1" applyBorder="1" applyAlignment="1">
      <alignment vertical="center" wrapText="1"/>
    </xf>
    <xf numFmtId="0" fontId="31" fillId="7" borderId="20" xfId="0" applyFont="1" applyFill="1" applyBorder="1" applyAlignment="1">
      <alignment horizontal="left"/>
    </xf>
    <xf numFmtId="0" fontId="31" fillId="7" borderId="21" xfId="0" applyFont="1" applyFill="1" applyBorder="1" applyAlignment="1">
      <alignment horizontal="left"/>
    </xf>
    <xf numFmtId="0" fontId="31" fillId="7" borderId="0" xfId="0" applyFont="1" applyFill="1" applyBorder="1" applyAlignment="1"/>
    <xf numFmtId="0" fontId="32" fillId="7" borderId="0" xfId="0" applyFont="1" applyFill="1" applyBorder="1" applyAlignment="1">
      <alignment horizontal="left" vertical="top" wrapText="1"/>
    </xf>
    <xf numFmtId="0" fontId="32" fillId="7" borderId="27" xfId="0" applyFont="1" applyFill="1" applyBorder="1" applyAlignment="1">
      <alignment horizontal="left" vertical="top" wrapText="1"/>
    </xf>
    <xf numFmtId="0" fontId="31" fillId="4" borderId="0" xfId="0" applyFont="1" applyFill="1" applyBorder="1"/>
    <xf numFmtId="0" fontId="31" fillId="4" borderId="9" xfId="0" applyFont="1" applyFill="1" applyBorder="1" applyAlignment="1">
      <alignment horizontal="center" vertical="center" wrapText="1"/>
    </xf>
    <xf numFmtId="0" fontId="31" fillId="4" borderId="9" xfId="0" applyFont="1" applyFill="1" applyBorder="1" applyAlignment="1">
      <alignment horizontal="center" vertical="center"/>
    </xf>
    <xf numFmtId="0" fontId="31" fillId="4" borderId="10" xfId="0" applyFont="1" applyFill="1" applyBorder="1" applyAlignment="1">
      <alignment horizontal="center" vertical="center"/>
    </xf>
    <xf numFmtId="0" fontId="31" fillId="4" borderId="2" xfId="0" applyFont="1" applyFill="1" applyBorder="1" applyAlignment="1">
      <alignment horizontal="center" vertical="center" wrapText="1"/>
    </xf>
    <xf numFmtId="0" fontId="31" fillId="4" borderId="2" xfId="0" applyFont="1" applyFill="1" applyBorder="1" applyAlignment="1">
      <alignment horizontal="center" vertical="center"/>
    </xf>
    <xf numFmtId="0" fontId="31" fillId="4" borderId="11" xfId="0" applyFont="1" applyFill="1" applyBorder="1" applyAlignment="1">
      <alignment horizontal="center" vertical="center"/>
    </xf>
    <xf numFmtId="0" fontId="31" fillId="3" borderId="16" xfId="0" applyFont="1" applyFill="1" applyBorder="1" applyAlignment="1">
      <alignment horizontal="center" vertical="center" wrapText="1"/>
    </xf>
    <xf numFmtId="0" fontId="31" fillId="4" borderId="0" xfId="0" applyFont="1" applyFill="1" applyBorder="1" applyAlignment="1">
      <alignment vertical="center" wrapText="1"/>
    </xf>
    <xf numFmtId="0" fontId="31" fillId="3" borderId="27" xfId="0" applyFont="1" applyFill="1" applyBorder="1" applyAlignment="1">
      <alignment horizontal="center" vertical="center" wrapText="1"/>
    </xf>
    <xf numFmtId="0" fontId="31" fillId="4" borderId="0" xfId="0" applyFont="1" applyFill="1" applyBorder="1" applyAlignment="1">
      <alignment vertical="center" textRotation="255"/>
    </xf>
    <xf numFmtId="0" fontId="31" fillId="4" borderId="0" xfId="0" applyFont="1" applyFill="1" applyBorder="1" applyAlignment="1">
      <alignment horizontal="center" vertical="center" textRotation="255"/>
    </xf>
    <xf numFmtId="0" fontId="33" fillId="0" borderId="0" xfId="0" applyFont="1" applyBorder="1"/>
    <xf numFmtId="0" fontId="34" fillId="0" borderId="0" xfId="0" applyFont="1" applyBorder="1" applyAlignment="1">
      <alignment horizontal="right"/>
    </xf>
    <xf numFmtId="0" fontId="31" fillId="7" borderId="0" xfId="0" applyFont="1" applyFill="1" applyBorder="1" applyAlignment="1">
      <alignment horizontal="center" vertical="center"/>
    </xf>
    <xf numFmtId="0" fontId="32" fillId="7" borderId="0" xfId="0" applyFont="1" applyFill="1" applyBorder="1" applyAlignment="1">
      <alignment horizontal="right" vertical="center" wrapText="1"/>
    </xf>
    <xf numFmtId="0" fontId="19" fillId="3" borderId="29" xfId="0" applyFont="1" applyFill="1" applyBorder="1" applyAlignment="1">
      <alignment horizontal="center" vertical="center" wrapText="1"/>
    </xf>
    <xf numFmtId="0" fontId="16" fillId="7" borderId="30" xfId="0" applyFont="1" applyFill="1" applyBorder="1" applyAlignment="1">
      <alignment horizontal="center" vertical="center" wrapText="1"/>
    </xf>
    <xf numFmtId="0" fontId="16" fillId="0" borderId="31" xfId="0" applyFont="1" applyFill="1" applyBorder="1" applyAlignment="1">
      <alignment horizontal="left" vertical="center" wrapText="1"/>
    </xf>
    <xf numFmtId="0" fontId="16" fillId="0" borderId="31" xfId="0" applyFont="1" applyBorder="1" applyAlignment="1">
      <alignment horizontal="left" vertical="center" wrapText="1" shrinkToFit="1"/>
    </xf>
    <xf numFmtId="0" fontId="16" fillId="0" borderId="3" xfId="0" applyFont="1" applyBorder="1" applyAlignment="1">
      <alignment horizontal="left" vertical="center" wrapText="1" shrinkToFit="1"/>
    </xf>
    <xf numFmtId="0" fontId="20" fillId="0" borderId="3" xfId="0" applyFont="1" applyBorder="1" applyAlignment="1">
      <alignment horizontal="left" vertical="center" wrapText="1" shrinkToFit="1"/>
    </xf>
    <xf numFmtId="0" fontId="16" fillId="3" borderId="1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1" fillId="0" borderId="32" xfId="0" applyFont="1" applyFill="1" applyBorder="1"/>
    <xf numFmtId="0" fontId="21" fillId="0" borderId="33" xfId="0" applyFont="1" applyFill="1" applyBorder="1"/>
    <xf numFmtId="0" fontId="21" fillId="0" borderId="34" xfId="0" applyFont="1" applyFill="1" applyBorder="1"/>
    <xf numFmtId="0" fontId="21" fillId="0" borderId="0" xfId="0" applyFont="1" applyFill="1" applyBorder="1"/>
    <xf numFmtId="0" fontId="21" fillId="0" borderId="28" xfId="0" applyFont="1" applyFill="1" applyBorder="1"/>
    <xf numFmtId="0" fontId="21" fillId="0" borderId="27" xfId="0" applyFont="1" applyFill="1" applyBorder="1"/>
    <xf numFmtId="0" fontId="21" fillId="0" borderId="28" xfId="0" applyFont="1" applyFill="1" applyBorder="1" applyProtection="1">
      <protection hidden="1"/>
    </xf>
    <xf numFmtId="0" fontId="21" fillId="0" borderId="0" xfId="0" applyFont="1" applyFill="1" applyBorder="1" applyProtection="1">
      <protection hidden="1"/>
    </xf>
    <xf numFmtId="0" fontId="21" fillId="0" borderId="27" xfId="0" applyFont="1" applyFill="1" applyBorder="1" applyProtection="1">
      <protection hidden="1"/>
    </xf>
    <xf numFmtId="0" fontId="23" fillId="0" borderId="0" xfId="1" applyFont="1" applyFill="1" applyBorder="1" applyAlignment="1" applyProtection="1">
      <protection hidden="1"/>
    </xf>
    <xf numFmtId="164" fontId="22" fillId="0" borderId="0" xfId="0" applyNumberFormat="1" applyFont="1" applyBorder="1" applyAlignment="1" applyProtection="1">
      <alignment horizontal="center" vertical="center"/>
      <protection hidden="1"/>
    </xf>
    <xf numFmtId="164" fontId="24" fillId="0" borderId="0" xfId="0" applyNumberFormat="1" applyFont="1" applyBorder="1" applyAlignment="1" applyProtection="1">
      <alignment horizontal="center" vertical="center"/>
      <protection hidden="1"/>
    </xf>
    <xf numFmtId="1" fontId="22" fillId="0" borderId="0" xfId="0" applyNumberFormat="1" applyFont="1" applyBorder="1" applyAlignment="1" applyProtection="1">
      <alignment horizontal="center" vertical="center"/>
      <protection hidden="1"/>
    </xf>
    <xf numFmtId="0" fontId="21" fillId="0" borderId="35" xfId="0" applyFont="1" applyFill="1" applyBorder="1" applyProtection="1">
      <protection hidden="1"/>
    </xf>
    <xf numFmtId="0" fontId="22" fillId="0" borderId="36" xfId="0" applyFont="1" applyBorder="1" applyAlignment="1" applyProtection="1">
      <alignment horizontal="center" vertical="center"/>
      <protection hidden="1"/>
    </xf>
    <xf numFmtId="1" fontId="22" fillId="0" borderId="36" xfId="0" applyNumberFormat="1" applyFont="1" applyBorder="1" applyAlignment="1" applyProtection="1">
      <alignment horizontal="center" vertical="center"/>
      <protection hidden="1"/>
    </xf>
    <xf numFmtId="0" fontId="21" fillId="0" borderId="36" xfId="0" applyFont="1" applyFill="1" applyBorder="1" applyProtection="1">
      <protection hidden="1"/>
    </xf>
    <xf numFmtId="0" fontId="21" fillId="0" borderId="37" xfId="0" applyFont="1" applyFill="1" applyBorder="1" applyProtection="1">
      <protection hidden="1"/>
    </xf>
    <xf numFmtId="0" fontId="21" fillId="0" borderId="2" xfId="0" applyFont="1" applyFill="1" applyBorder="1" applyAlignment="1" applyProtection="1">
      <alignment vertical="center"/>
      <protection hidden="1"/>
    </xf>
    <xf numFmtId="0" fontId="22" fillId="0" borderId="38" xfId="0" applyFont="1" applyBorder="1" applyAlignment="1" applyProtection="1">
      <alignment horizontal="center" vertical="center" wrapText="1"/>
      <protection hidden="1"/>
    </xf>
    <xf numFmtId="0" fontId="22" fillId="0" borderId="39" xfId="0" applyFont="1" applyBorder="1" applyAlignment="1" applyProtection="1">
      <alignment vertical="center"/>
      <protection hidden="1"/>
    </xf>
    <xf numFmtId="0" fontId="22" fillId="0" borderId="40" xfId="0" applyFont="1" applyBorder="1" applyAlignment="1" applyProtection="1">
      <alignment vertical="center"/>
      <protection hidden="1"/>
    </xf>
    <xf numFmtId="0" fontId="22" fillId="0" borderId="12" xfId="0" applyFont="1" applyBorder="1" applyAlignment="1" applyProtection="1">
      <alignment vertical="center"/>
      <protection hidden="1"/>
    </xf>
    <xf numFmtId="0" fontId="22" fillId="0" borderId="0" xfId="0" applyFont="1" applyBorder="1" applyAlignment="1" applyProtection="1">
      <alignment vertical="center"/>
      <protection hidden="1"/>
    </xf>
    <xf numFmtId="0" fontId="31" fillId="7" borderId="0" xfId="0" applyFont="1" applyFill="1" applyBorder="1" applyAlignment="1">
      <alignment vertical="center" textRotation="255"/>
    </xf>
    <xf numFmtId="0" fontId="31" fillId="7" borderId="0" xfId="0" applyFont="1" applyFill="1"/>
    <xf numFmtId="0" fontId="26" fillId="8" borderId="29" xfId="0" applyFont="1" applyFill="1" applyBorder="1" applyAlignment="1">
      <alignment horizontal="center" vertical="center" wrapText="1"/>
    </xf>
    <xf numFmtId="0" fontId="26" fillId="8" borderId="42"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45" xfId="0" applyFont="1" applyFill="1" applyBorder="1" applyAlignment="1">
      <alignment horizontal="center" vertical="center"/>
    </xf>
    <xf numFmtId="0" fontId="16" fillId="4" borderId="46" xfId="0" applyFont="1" applyFill="1" applyBorder="1" applyAlignment="1">
      <alignment horizontal="center" vertical="center"/>
    </xf>
    <xf numFmtId="2" fontId="21" fillId="0" borderId="11" xfId="0" applyNumberFormat="1" applyFont="1" applyBorder="1" applyAlignment="1" applyProtection="1">
      <alignment horizontal="center" vertical="center"/>
      <protection hidden="1"/>
    </xf>
    <xf numFmtId="2" fontId="22" fillId="0" borderId="41" xfId="0" applyNumberFormat="1" applyFont="1" applyBorder="1" applyAlignment="1" applyProtection="1">
      <alignment horizontal="center" vertical="center"/>
      <protection hidden="1"/>
    </xf>
    <xf numFmtId="0" fontId="35" fillId="0" borderId="0" xfId="0" applyFont="1" applyFill="1" applyBorder="1" applyProtection="1">
      <protection hidden="1"/>
    </xf>
    <xf numFmtId="164" fontId="36" fillId="0" borderId="0" xfId="0" applyNumberFormat="1" applyFont="1" applyBorder="1" applyAlignment="1" applyProtection="1">
      <alignment horizontal="center" vertical="center"/>
      <protection hidden="1"/>
    </xf>
    <xf numFmtId="0" fontId="31" fillId="7" borderId="36" xfId="0" applyFont="1" applyFill="1" applyBorder="1" applyAlignment="1">
      <alignment horizontal="left"/>
    </xf>
    <xf numFmtId="9" fontId="37" fillId="9" borderId="43" xfId="2" applyFont="1" applyFill="1" applyBorder="1" applyAlignment="1" applyProtection="1">
      <alignment horizontal="center"/>
      <protection hidden="1"/>
    </xf>
    <xf numFmtId="0" fontId="31" fillId="7" borderId="35" xfId="0" applyFont="1" applyFill="1" applyBorder="1" applyAlignment="1">
      <alignment horizontal="left" vertical="top" wrapText="1"/>
    </xf>
    <xf numFmtId="0" fontId="31" fillId="7" borderId="36" xfId="0" applyFont="1" applyFill="1" applyBorder="1" applyAlignment="1">
      <alignment horizontal="left" vertical="top" wrapText="1"/>
    </xf>
    <xf numFmtId="0" fontId="21" fillId="0" borderId="0" xfId="0" applyFont="1" applyAlignment="1">
      <alignment vertical="top"/>
    </xf>
    <xf numFmtId="0" fontId="21" fillId="0" borderId="0" xfId="0" applyFont="1" applyFill="1" applyAlignment="1">
      <alignment horizontal="center" vertical="top"/>
    </xf>
    <xf numFmtId="0" fontId="21" fillId="0" borderId="0" xfId="0" applyFont="1" applyAlignment="1">
      <alignment vertical="top" wrapText="1"/>
    </xf>
    <xf numFmtId="0" fontId="21" fillId="0" borderId="0" xfId="0" applyFont="1" applyAlignment="1">
      <alignment horizontal="center" vertical="top" wrapText="1"/>
    </xf>
    <xf numFmtId="0" fontId="21" fillId="0" borderId="0" xfId="0" applyFont="1" applyAlignment="1">
      <alignment horizontal="center" vertical="top"/>
    </xf>
    <xf numFmtId="0" fontId="21" fillId="0" borderId="0" xfId="0" applyFont="1"/>
    <xf numFmtId="0" fontId="21" fillId="7" borderId="0" xfId="0" applyFont="1" applyFill="1" applyBorder="1" applyAlignment="1"/>
    <xf numFmtId="0" fontId="21" fillId="7" borderId="0" xfId="0" applyFont="1" applyFill="1" applyBorder="1" applyAlignment="1">
      <alignment horizontal="left"/>
    </xf>
    <xf numFmtId="0" fontId="22" fillId="0" borderId="28" xfId="0" applyFont="1" applyBorder="1" applyAlignment="1">
      <alignment horizontal="left" vertical="top"/>
    </xf>
    <xf numFmtId="0" fontId="22" fillId="0" borderId="0" xfId="0" applyFont="1" applyBorder="1" applyAlignment="1">
      <alignment horizontal="left" vertical="top"/>
    </xf>
    <xf numFmtId="0" fontId="32" fillId="7" borderId="15" xfId="0" applyFont="1" applyFill="1" applyBorder="1" applyAlignment="1">
      <alignment horizontal="center"/>
    </xf>
    <xf numFmtId="0" fontId="32" fillId="7" borderId="16" xfId="0" applyFont="1" applyFill="1" applyBorder="1" applyAlignment="1">
      <alignment horizontal="center"/>
    </xf>
    <xf numFmtId="0" fontId="31" fillId="7" borderId="16" xfId="0" applyFont="1" applyFill="1" applyBorder="1"/>
    <xf numFmtId="0" fontId="31" fillId="7" borderId="50" xfId="0" applyFont="1" applyFill="1" applyBorder="1"/>
    <xf numFmtId="0" fontId="21" fillId="0" borderId="52" xfId="0" applyFont="1" applyBorder="1" applyAlignment="1">
      <alignment horizontal="center" vertical="top"/>
    </xf>
    <xf numFmtId="0" fontId="21" fillId="0" borderId="53" xfId="0" applyFont="1" applyBorder="1" applyAlignment="1">
      <alignment horizontal="center" vertical="top"/>
    </xf>
    <xf numFmtId="0" fontId="21" fillId="0" borderId="52" xfId="0" applyFont="1" applyBorder="1" applyAlignment="1">
      <alignment horizontal="center" vertical="top" wrapText="1"/>
    </xf>
    <xf numFmtId="0" fontId="21" fillId="0" borderId="53" xfId="0" applyFont="1" applyBorder="1" applyAlignment="1">
      <alignment horizontal="center" vertical="top" wrapText="1"/>
    </xf>
    <xf numFmtId="0" fontId="31" fillId="7" borderId="52" xfId="0" applyFont="1" applyFill="1" applyBorder="1"/>
    <xf numFmtId="0" fontId="31" fillId="7" borderId="53" xfId="0" applyFont="1" applyFill="1" applyBorder="1"/>
    <xf numFmtId="0" fontId="31" fillId="7" borderId="51" xfId="0" applyFont="1" applyFill="1" applyBorder="1"/>
    <xf numFmtId="0" fontId="31" fillId="7" borderId="54" xfId="0" applyFont="1" applyFill="1" applyBorder="1"/>
    <xf numFmtId="0" fontId="31" fillId="7" borderId="55" xfId="0" applyFont="1" applyFill="1" applyBorder="1"/>
    <xf numFmtId="0" fontId="32" fillId="7" borderId="51" xfId="0" applyFont="1" applyFill="1" applyBorder="1" applyAlignment="1">
      <alignment horizontal="left" vertical="top" wrapText="1"/>
    </xf>
    <xf numFmtId="0" fontId="32" fillId="7" borderId="52" xfId="0" applyFont="1" applyFill="1" applyBorder="1" applyAlignment="1">
      <alignment horizontal="left" vertical="top" wrapText="1"/>
    </xf>
    <xf numFmtId="0" fontId="32" fillId="7" borderId="53" xfId="0" applyFont="1" applyFill="1" applyBorder="1" applyAlignment="1">
      <alignment horizontal="left" vertical="top" wrapText="1"/>
    </xf>
    <xf numFmtId="0" fontId="31" fillId="0" borderId="56" xfId="0" applyFont="1" applyBorder="1" applyAlignment="1">
      <alignment vertical="center" wrapText="1"/>
    </xf>
    <xf numFmtId="0" fontId="31" fillId="0" borderId="2" xfId="0" applyFont="1" applyBorder="1" applyAlignment="1">
      <alignment vertical="center" wrapText="1"/>
    </xf>
    <xf numFmtId="0" fontId="31" fillId="4" borderId="2" xfId="0" applyFont="1" applyFill="1" applyBorder="1" applyAlignment="1">
      <alignment horizontal="left" vertical="center" wrapText="1"/>
    </xf>
    <xf numFmtId="0" fontId="31" fillId="0" borderId="0" xfId="0" applyFont="1" applyAlignment="1">
      <alignment vertical="center"/>
    </xf>
    <xf numFmtId="0" fontId="38" fillId="0" borderId="0" xfId="0" applyFont="1" applyBorder="1" applyAlignment="1">
      <alignment horizontal="right" vertical="center"/>
    </xf>
    <xf numFmtId="0" fontId="31" fillId="4" borderId="45" xfId="0" applyFont="1" applyFill="1" applyBorder="1" applyAlignment="1">
      <alignment horizontal="left" vertical="center" wrapText="1"/>
    </xf>
    <xf numFmtId="0" fontId="16" fillId="4" borderId="56" xfId="0" applyFont="1" applyFill="1" applyBorder="1" applyAlignment="1">
      <alignment horizontal="center" vertical="center" wrapText="1"/>
    </xf>
    <xf numFmtId="0" fontId="16" fillId="4" borderId="56" xfId="0" applyFont="1" applyFill="1" applyBorder="1" applyAlignment="1">
      <alignment horizontal="center" vertical="center"/>
    </xf>
    <xf numFmtId="0" fontId="16" fillId="4" borderId="38" xfId="0" applyFont="1" applyFill="1" applyBorder="1" applyAlignment="1">
      <alignment horizontal="center" vertical="center"/>
    </xf>
    <xf numFmtId="0" fontId="39" fillId="3" borderId="29" xfId="0" applyFont="1" applyFill="1" applyBorder="1" applyAlignment="1">
      <alignment horizontal="center" vertical="center" wrapText="1"/>
    </xf>
    <xf numFmtId="0" fontId="39" fillId="3" borderId="13" xfId="0" applyFont="1" applyFill="1" applyBorder="1" applyAlignment="1">
      <alignment horizontal="center" vertical="center" wrapText="1"/>
    </xf>
    <xf numFmtId="0" fontId="12" fillId="0" borderId="0" xfId="0" applyFont="1" applyAlignment="1">
      <alignment vertical="center"/>
    </xf>
    <xf numFmtId="0" fontId="16" fillId="0" borderId="0" xfId="0" applyFont="1" applyAlignment="1">
      <alignment vertical="center"/>
    </xf>
    <xf numFmtId="0" fontId="19" fillId="8" borderId="29" xfId="0" applyFont="1" applyFill="1" applyBorder="1" applyAlignment="1">
      <alignment horizontal="center" vertical="center" wrapText="1"/>
    </xf>
    <xf numFmtId="0" fontId="19" fillId="3" borderId="13" xfId="0" applyFont="1" applyFill="1" applyBorder="1" applyAlignment="1">
      <alignment horizontal="center" vertical="center" wrapText="1"/>
    </xf>
    <xf numFmtId="0" fontId="16" fillId="0" borderId="9" xfId="0"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45" xfId="0" applyFont="1" applyFill="1" applyBorder="1" applyAlignment="1">
      <alignment horizontal="left" vertical="center" wrapText="1"/>
    </xf>
    <xf numFmtId="0" fontId="16" fillId="0" borderId="33" xfId="0" applyFont="1" applyBorder="1" applyAlignment="1">
      <alignment horizontal="center" vertical="center"/>
    </xf>
    <xf numFmtId="0" fontId="16" fillId="0" borderId="34" xfId="0" applyFont="1" applyBorder="1" applyAlignment="1">
      <alignment vertical="center"/>
    </xf>
    <xf numFmtId="164" fontId="25" fillId="0" borderId="11" xfId="0" applyNumberFormat="1" applyFont="1" applyBorder="1" applyAlignment="1" applyProtection="1">
      <alignment horizontal="center" vertical="center"/>
      <protection hidden="1"/>
    </xf>
    <xf numFmtId="164" fontId="25" fillId="0" borderId="41" xfId="0" applyNumberFormat="1" applyFont="1" applyBorder="1" applyAlignment="1" applyProtection="1">
      <alignment horizontal="center" vertical="center"/>
      <protection hidden="1"/>
    </xf>
    <xf numFmtId="0" fontId="22" fillId="0" borderId="0" xfId="0" applyFont="1" applyFill="1" applyBorder="1"/>
    <xf numFmtId="0" fontId="32" fillId="0" borderId="2" xfId="0" applyFont="1" applyFill="1" applyBorder="1" applyAlignment="1" applyProtection="1">
      <alignment horizontal="right" vertical="center" wrapText="1"/>
      <protection locked="0"/>
    </xf>
    <xf numFmtId="0" fontId="31" fillId="3" borderId="2" xfId="0" applyFont="1" applyFill="1" applyBorder="1" applyAlignment="1" applyProtection="1">
      <alignment horizontal="center" vertical="center" wrapText="1" shrinkToFit="1"/>
      <protection locked="0"/>
    </xf>
    <xf numFmtId="0" fontId="31" fillId="3" borderId="11" xfId="0" applyFont="1" applyFill="1" applyBorder="1" applyAlignment="1" applyProtection="1">
      <alignment horizontal="center" vertical="center" wrapText="1" shrinkToFit="1"/>
      <protection locked="0"/>
    </xf>
    <xf numFmtId="0" fontId="17" fillId="0" borderId="3" xfId="0" applyFont="1" applyBorder="1" applyAlignment="1" applyProtection="1">
      <alignment horizontal="right" vertical="center" wrapText="1"/>
      <protection locked="0"/>
    </xf>
    <xf numFmtId="0" fontId="17" fillId="0" borderId="2" xfId="0" applyFont="1" applyFill="1" applyBorder="1" applyAlignment="1" applyProtection="1">
      <alignment horizontal="right" vertical="center" wrapText="1"/>
      <protection locked="0"/>
    </xf>
    <xf numFmtId="0" fontId="32" fillId="0" borderId="12" xfId="0" applyFont="1" applyFill="1" applyBorder="1" applyAlignment="1" applyProtection="1">
      <alignment horizontal="right" vertical="center" wrapText="1"/>
      <protection locked="0"/>
    </xf>
    <xf numFmtId="0" fontId="17" fillId="0" borderId="12" xfId="0" applyFont="1" applyBorder="1" applyAlignment="1" applyProtection="1">
      <alignment horizontal="right" vertical="center" wrapText="1"/>
      <protection locked="0"/>
    </xf>
    <xf numFmtId="0" fontId="31" fillId="3" borderId="12" xfId="0" applyFont="1" applyFill="1" applyBorder="1" applyAlignment="1" applyProtection="1">
      <alignment horizontal="center" vertical="center" wrapText="1" shrinkToFit="1"/>
      <protection locked="0"/>
    </xf>
    <xf numFmtId="0" fontId="31" fillId="3" borderId="41" xfId="0" applyFont="1" applyFill="1" applyBorder="1" applyAlignment="1" applyProtection="1">
      <alignment horizontal="center" vertical="center" wrapText="1" shrinkToFit="1"/>
      <protection locked="0"/>
    </xf>
    <xf numFmtId="0" fontId="17" fillId="0" borderId="12" xfId="0" applyFont="1" applyFill="1" applyBorder="1" applyAlignment="1" applyProtection="1">
      <alignment horizontal="right" vertical="center" wrapText="1"/>
      <protection locked="0"/>
    </xf>
    <xf numFmtId="0" fontId="31" fillId="0" borderId="0" xfId="0" applyFont="1" applyProtection="1">
      <protection locked="0"/>
    </xf>
    <xf numFmtId="0" fontId="31" fillId="7" borderId="0" xfId="0" applyFont="1" applyFill="1" applyProtection="1">
      <protection locked="0"/>
    </xf>
    <xf numFmtId="0" fontId="11" fillId="0" borderId="0" xfId="0" applyFont="1" applyProtection="1">
      <protection locked="0"/>
    </xf>
    <xf numFmtId="0" fontId="12" fillId="0" borderId="0" xfId="0" applyFont="1" applyProtection="1">
      <protection locked="0"/>
    </xf>
    <xf numFmtId="0" fontId="17" fillId="0" borderId="8" xfId="0" applyFont="1" applyFill="1" applyBorder="1" applyAlignment="1" applyProtection="1">
      <alignment horizontal="right" vertical="center" wrapText="1"/>
      <protection locked="0"/>
    </xf>
    <xf numFmtId="0" fontId="31" fillId="3" borderId="8" xfId="0" applyFont="1" applyFill="1" applyBorder="1" applyAlignment="1" applyProtection="1">
      <alignment horizontal="center" vertical="center" wrapText="1" shrinkToFit="1"/>
      <protection locked="0"/>
    </xf>
    <xf numFmtId="0" fontId="31" fillId="3" borderId="83" xfId="0" applyFont="1" applyFill="1" applyBorder="1" applyAlignment="1" applyProtection="1">
      <alignment horizontal="center" vertical="center" wrapText="1" shrinkToFit="1"/>
      <protection locked="0"/>
    </xf>
    <xf numFmtId="0" fontId="31" fillId="7" borderId="18" xfId="0" applyFont="1" applyFill="1" applyBorder="1" applyAlignment="1">
      <alignment horizontal="left" vertical="top" wrapText="1"/>
    </xf>
    <xf numFmtId="0" fontId="32" fillId="7" borderId="47" xfId="0" applyFont="1" applyFill="1" applyBorder="1" applyAlignment="1">
      <alignment horizontal="center" vertical="top" wrapText="1"/>
    </xf>
    <xf numFmtId="0" fontId="31" fillId="4" borderId="0" xfId="0" applyFont="1" applyFill="1" applyAlignment="1">
      <alignment horizontal="center"/>
    </xf>
    <xf numFmtId="0" fontId="31" fillId="7" borderId="0" xfId="0" applyFont="1" applyFill="1" applyAlignment="1">
      <alignment horizontal="center"/>
    </xf>
    <xf numFmtId="0" fontId="21" fillId="0" borderId="86" xfId="0" applyFont="1" applyBorder="1" applyAlignment="1">
      <alignment horizontal="center" vertical="top"/>
    </xf>
    <xf numFmtId="0" fontId="21" fillId="0" borderId="86" xfId="0" applyFont="1" applyBorder="1" applyAlignment="1">
      <alignment horizontal="center" vertical="top" wrapText="1"/>
    </xf>
    <xf numFmtId="0" fontId="22" fillId="7" borderId="16" xfId="0" applyFont="1" applyFill="1" applyBorder="1" applyAlignment="1">
      <alignment horizontal="center" vertical="top" wrapText="1"/>
    </xf>
    <xf numFmtId="0" fontId="47" fillId="7" borderId="16" xfId="0" applyFont="1" applyFill="1" applyBorder="1" applyAlignment="1">
      <alignment horizontal="center" vertical="center" wrapText="1"/>
    </xf>
    <xf numFmtId="0" fontId="21" fillId="0" borderId="49" xfId="0" applyFont="1" applyBorder="1" applyAlignment="1">
      <alignment horizontal="center" vertical="top" wrapText="1"/>
    </xf>
    <xf numFmtId="0" fontId="0" fillId="0" borderId="49"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31" fillId="7" borderId="49" xfId="0" applyFont="1" applyFill="1" applyBorder="1" applyAlignment="1">
      <alignment horizontal="center"/>
    </xf>
    <xf numFmtId="0" fontId="31" fillId="7" borderId="22" xfId="0" applyFont="1" applyFill="1" applyBorder="1" applyAlignment="1">
      <alignment horizontal="center"/>
    </xf>
    <xf numFmtId="0" fontId="31" fillId="7" borderId="26" xfId="0" applyFont="1" applyFill="1" applyBorder="1" applyAlignment="1">
      <alignment horizontal="center"/>
    </xf>
    <xf numFmtId="0" fontId="32" fillId="7" borderId="33" xfId="0" applyFont="1" applyFill="1" applyBorder="1" applyAlignment="1">
      <alignment horizontal="center" vertical="top" wrapText="1"/>
    </xf>
    <xf numFmtId="0" fontId="32" fillId="7" borderId="47" xfId="0" applyFont="1" applyFill="1" applyBorder="1" applyAlignment="1">
      <alignment horizontal="center" vertical="top" wrapText="1"/>
    </xf>
    <xf numFmtId="0" fontId="32" fillId="7" borderId="49" xfId="0" applyFont="1" applyFill="1" applyBorder="1" applyAlignment="1">
      <alignment horizontal="center" vertical="top" wrapText="1"/>
    </xf>
    <xf numFmtId="0" fontId="32" fillId="7" borderId="48" xfId="0" applyFont="1" applyFill="1" applyBorder="1" applyAlignment="1">
      <alignment horizontal="center" vertical="top" wrapText="1"/>
    </xf>
    <xf numFmtId="0" fontId="32" fillId="7" borderId="13" xfId="0" applyFont="1" applyFill="1" applyBorder="1" applyAlignment="1">
      <alignment horizontal="center" vertical="center" wrapText="1"/>
    </xf>
    <xf numFmtId="0" fontId="32" fillId="7" borderId="14" xfId="0" applyFont="1" applyFill="1" applyBorder="1" applyAlignment="1">
      <alignment horizontal="center" vertical="center" wrapText="1"/>
    </xf>
    <xf numFmtId="0" fontId="32" fillId="7" borderId="15" xfId="0" applyFont="1" applyFill="1" applyBorder="1" applyAlignment="1">
      <alignment horizontal="center" vertical="center" wrapText="1"/>
    </xf>
    <xf numFmtId="0" fontId="31" fillId="7" borderId="23" xfId="0" applyFont="1" applyFill="1" applyBorder="1" applyAlignment="1">
      <alignment horizontal="left"/>
    </xf>
    <xf numFmtId="0" fontId="31" fillId="7" borderId="24" xfId="0" applyFont="1" applyFill="1" applyBorder="1" applyAlignment="1">
      <alignment horizontal="left"/>
    </xf>
    <xf numFmtId="0" fontId="31" fillId="7" borderId="25" xfId="0" applyFont="1" applyFill="1" applyBorder="1" applyAlignment="1">
      <alignment horizontal="left"/>
    </xf>
    <xf numFmtId="0" fontId="31" fillId="7" borderId="32" xfId="0" applyFont="1" applyFill="1" applyBorder="1" applyAlignment="1">
      <alignment horizontal="left"/>
    </xf>
    <xf numFmtId="0" fontId="31" fillId="7" borderId="33" xfId="0" applyFont="1" applyFill="1" applyBorder="1" applyAlignment="1">
      <alignment horizontal="left"/>
    </xf>
    <xf numFmtId="0" fontId="31" fillId="7" borderId="34" xfId="0" applyFont="1" applyFill="1" applyBorder="1" applyAlignment="1">
      <alignment horizontal="left"/>
    </xf>
    <xf numFmtId="0" fontId="21" fillId="0" borderId="84" xfId="0" applyFont="1" applyBorder="1" applyAlignment="1">
      <alignment vertical="top"/>
    </xf>
    <xf numFmtId="0" fontId="21" fillId="0" borderId="4" xfId="0" applyFont="1" applyBorder="1" applyAlignment="1">
      <alignment vertical="top"/>
    </xf>
    <xf numFmtId="0" fontId="21" fillId="0" borderId="54" xfId="0" applyFont="1" applyBorder="1" applyAlignment="1">
      <alignment vertical="top"/>
    </xf>
    <xf numFmtId="0" fontId="21" fillId="0" borderId="84" xfId="0" applyFont="1" applyBorder="1" applyAlignment="1">
      <alignment vertical="top" wrapText="1"/>
    </xf>
    <xf numFmtId="0" fontId="21" fillId="0" borderId="4" xfId="0" applyFont="1" applyBorder="1" applyAlignment="1">
      <alignment vertical="top" wrapText="1"/>
    </xf>
    <xf numFmtId="0" fontId="21" fillId="0" borderId="54" xfId="0" applyFont="1" applyBorder="1" applyAlignment="1">
      <alignment vertical="top" wrapText="1"/>
    </xf>
    <xf numFmtId="0" fontId="21" fillId="0" borderId="84" xfId="0" applyFont="1" applyBorder="1" applyAlignment="1"/>
    <xf numFmtId="0" fontId="21" fillId="0" borderId="4" xfId="0" applyFont="1" applyBorder="1" applyAlignment="1"/>
    <xf numFmtId="0" fontId="21" fillId="0" borderId="54" xfId="0" applyFont="1" applyBorder="1" applyAlignment="1"/>
    <xf numFmtId="0" fontId="31" fillId="7" borderId="0" xfId="0" applyFont="1" applyFill="1" applyBorder="1" applyAlignment="1">
      <alignment horizontal="left"/>
    </xf>
    <xf numFmtId="0" fontId="32" fillId="7" borderId="22" xfId="0" applyFont="1" applyFill="1" applyBorder="1" applyAlignment="1">
      <alignment horizontal="center" vertical="top" wrapText="1"/>
    </xf>
    <xf numFmtId="0" fontId="32" fillId="7" borderId="26" xfId="0" applyFont="1" applyFill="1" applyBorder="1" applyAlignment="1">
      <alignment horizontal="center" vertical="top" wrapText="1"/>
    </xf>
    <xf numFmtId="0" fontId="32" fillId="7" borderId="88" xfId="0" applyFont="1" applyFill="1" applyBorder="1" applyAlignment="1">
      <alignment horizontal="center" vertical="top" wrapText="1"/>
    </xf>
    <xf numFmtId="0" fontId="31" fillId="7" borderId="23" xfId="0" applyFont="1" applyFill="1" applyBorder="1" applyAlignment="1">
      <alignment horizontal="left" vertical="top" wrapText="1"/>
    </xf>
    <xf numFmtId="0" fontId="31" fillId="7" borderId="24" xfId="0" applyFont="1" applyFill="1" applyBorder="1" applyAlignment="1">
      <alignment horizontal="left" vertical="top" wrapText="1"/>
    </xf>
    <xf numFmtId="0" fontId="31" fillId="7" borderId="25" xfId="0" applyFont="1" applyFill="1" applyBorder="1" applyAlignment="1">
      <alignment horizontal="left" vertical="top" wrapText="1"/>
    </xf>
    <xf numFmtId="0" fontId="32" fillId="7" borderId="23" xfId="0" applyFont="1" applyFill="1" applyBorder="1" applyAlignment="1">
      <alignment horizontal="left" vertical="top" wrapText="1"/>
    </xf>
    <xf numFmtId="0" fontId="32" fillId="7" borderId="24" xfId="0" applyFont="1" applyFill="1" applyBorder="1" applyAlignment="1">
      <alignment horizontal="left" vertical="top" wrapText="1"/>
    </xf>
    <xf numFmtId="0" fontId="32" fillId="7" borderId="25" xfId="0" applyFont="1" applyFill="1" applyBorder="1" applyAlignment="1">
      <alignment horizontal="left" vertical="top" wrapText="1"/>
    </xf>
    <xf numFmtId="9" fontId="31" fillId="7" borderId="23" xfId="0" applyNumberFormat="1" applyFont="1" applyFill="1" applyBorder="1" applyAlignment="1">
      <alignment horizontal="left" vertical="top" wrapText="1"/>
    </xf>
    <xf numFmtId="0" fontId="32" fillId="7" borderId="33" xfId="0" applyFont="1" applyFill="1" applyBorder="1" applyAlignment="1">
      <alignment horizontal="center" vertical="center" wrapText="1"/>
    </xf>
    <xf numFmtId="0" fontId="31" fillId="7" borderId="17" xfId="0" applyFont="1" applyFill="1" applyBorder="1" applyAlignment="1">
      <alignment horizontal="left" vertical="top" wrapText="1"/>
    </xf>
    <xf numFmtId="0" fontId="31" fillId="7" borderId="18" xfId="0" applyFont="1" applyFill="1" applyBorder="1" applyAlignment="1">
      <alignment horizontal="left" vertical="top" wrapText="1"/>
    </xf>
    <xf numFmtId="0" fontId="31" fillId="7" borderId="19" xfId="0" applyFont="1" applyFill="1" applyBorder="1" applyAlignment="1">
      <alignment horizontal="left" vertical="top" wrapText="1"/>
    </xf>
    <xf numFmtId="0" fontId="32" fillId="7" borderId="20" xfId="0" applyFont="1" applyFill="1" applyBorder="1" applyAlignment="1">
      <alignment horizontal="left" vertical="top" wrapText="1"/>
    </xf>
    <xf numFmtId="0" fontId="32" fillId="7" borderId="58" xfId="0" applyFont="1" applyFill="1" applyBorder="1" applyAlignment="1">
      <alignment horizontal="left" vertical="top" wrapText="1"/>
    </xf>
    <xf numFmtId="0" fontId="32" fillId="7" borderId="21" xfId="0" applyFont="1" applyFill="1" applyBorder="1" applyAlignment="1">
      <alignment horizontal="left" vertical="top" wrapText="1"/>
    </xf>
    <xf numFmtId="14" fontId="31" fillId="7" borderId="17" xfId="0" applyNumberFormat="1" applyFont="1" applyFill="1" applyBorder="1" applyAlignment="1">
      <alignment horizontal="left" vertical="top" wrapText="1"/>
    </xf>
    <xf numFmtId="0" fontId="31" fillId="7" borderId="20" xfId="0" applyFont="1" applyFill="1" applyBorder="1" applyAlignment="1">
      <alignment horizontal="left" vertical="top" wrapText="1"/>
    </xf>
    <xf numFmtId="0" fontId="31" fillId="7" borderId="58" xfId="0" applyFont="1" applyFill="1" applyBorder="1" applyAlignment="1">
      <alignment horizontal="left" vertical="top" wrapText="1"/>
    </xf>
    <xf numFmtId="0" fontId="31" fillId="7" borderId="21" xfId="0" applyFont="1" applyFill="1" applyBorder="1" applyAlignment="1">
      <alignment horizontal="left" vertical="top" wrapText="1"/>
    </xf>
    <xf numFmtId="0" fontId="31" fillId="7" borderId="17" xfId="0" applyFont="1" applyFill="1" applyBorder="1" applyAlignment="1">
      <alignment horizontal="left"/>
    </xf>
    <xf numFmtId="0" fontId="31" fillId="7" borderId="18" xfId="0" applyFont="1" applyFill="1" applyBorder="1" applyAlignment="1">
      <alignment horizontal="left"/>
    </xf>
    <xf numFmtId="0" fontId="31" fillId="7" borderId="19" xfId="0" applyFont="1" applyFill="1" applyBorder="1" applyAlignment="1">
      <alignment horizontal="left"/>
    </xf>
    <xf numFmtId="0" fontId="32" fillId="7" borderId="67" xfId="0" applyFont="1" applyFill="1" applyBorder="1" applyAlignment="1">
      <alignment horizontal="left" vertical="top" wrapText="1"/>
    </xf>
    <xf numFmtId="0" fontId="32" fillId="7" borderId="68" xfId="0" applyFont="1" applyFill="1" applyBorder="1" applyAlignment="1">
      <alignment horizontal="left" vertical="top" wrapText="1"/>
    </xf>
    <xf numFmtId="0" fontId="32" fillId="7" borderId="69" xfId="0" applyFont="1" applyFill="1" applyBorder="1" applyAlignment="1">
      <alignment horizontal="left" vertical="top" wrapText="1"/>
    </xf>
    <xf numFmtId="0" fontId="21" fillId="0" borderId="87" xfId="0" applyFont="1" applyBorder="1" applyAlignment="1">
      <alignment vertical="top"/>
    </xf>
    <xf numFmtId="0" fontId="21" fillId="0" borderId="57" xfId="0" applyFont="1" applyBorder="1" applyAlignment="1">
      <alignment vertical="top"/>
    </xf>
    <xf numFmtId="0" fontId="21" fillId="0" borderId="76" xfId="0" applyFont="1" applyBorder="1" applyAlignment="1">
      <alignment vertical="top"/>
    </xf>
    <xf numFmtId="0" fontId="21" fillId="0" borderId="87" xfId="0" applyFont="1" applyBorder="1" applyAlignment="1">
      <alignment vertical="top" wrapText="1"/>
    </xf>
    <xf numFmtId="0" fontId="21" fillId="0" borderId="57" xfId="0" applyFont="1" applyBorder="1" applyAlignment="1">
      <alignment vertical="top" wrapText="1"/>
    </xf>
    <xf numFmtId="0" fontId="21" fillId="0" borderId="76" xfId="0" applyFont="1" applyBorder="1" applyAlignment="1">
      <alignment vertical="top" wrapText="1"/>
    </xf>
    <xf numFmtId="0" fontId="21" fillId="0" borderId="87" xfId="0" applyFont="1" applyBorder="1" applyAlignment="1"/>
    <xf numFmtId="0" fontId="21" fillId="0" borderId="57" xfId="0" applyFont="1" applyBorder="1" applyAlignment="1"/>
    <xf numFmtId="0" fontId="21" fillId="0" borderId="76" xfId="0" applyFont="1" applyBorder="1" applyAlignment="1"/>
    <xf numFmtId="0" fontId="40" fillId="10" borderId="13" xfId="0" applyFont="1" applyFill="1" applyBorder="1" applyAlignment="1">
      <alignment horizontal="center" vertical="top" wrapText="1"/>
    </xf>
    <xf numFmtId="0" fontId="40" fillId="10" borderId="14" xfId="0" applyFont="1" applyFill="1" applyBorder="1" applyAlignment="1">
      <alignment horizontal="center" vertical="top" wrapText="1"/>
    </xf>
    <xf numFmtId="0" fontId="40" fillId="10" borderId="15" xfId="0" applyFont="1" applyFill="1" applyBorder="1" applyAlignment="1">
      <alignment horizontal="center" vertical="top" wrapText="1"/>
    </xf>
    <xf numFmtId="0" fontId="32" fillId="7" borderId="32" xfId="0" applyFont="1" applyFill="1" applyBorder="1" applyAlignment="1">
      <alignment horizontal="left" vertical="top" wrapText="1"/>
    </xf>
    <xf numFmtId="0" fontId="32" fillId="7" borderId="33" xfId="0" applyFont="1" applyFill="1" applyBorder="1" applyAlignment="1">
      <alignment horizontal="left" vertical="top" wrapText="1"/>
    </xf>
    <xf numFmtId="0" fontId="32" fillId="7" borderId="34" xfId="0" applyFont="1" applyFill="1" applyBorder="1" applyAlignment="1">
      <alignment horizontal="left" vertical="top" wrapText="1"/>
    </xf>
    <xf numFmtId="0" fontId="17" fillId="7" borderId="23" xfId="0" applyFont="1" applyFill="1" applyBorder="1" applyAlignment="1">
      <alignment horizontal="left" vertical="top" wrapText="1"/>
    </xf>
    <xf numFmtId="0" fontId="42" fillId="7" borderId="17" xfId="0" applyFont="1" applyFill="1" applyBorder="1" applyAlignment="1">
      <alignment horizontal="left" vertical="top" wrapText="1"/>
    </xf>
    <xf numFmtId="0" fontId="42" fillId="7" borderId="18" xfId="0" applyFont="1" applyFill="1" applyBorder="1" applyAlignment="1">
      <alignment horizontal="left" vertical="top" wrapText="1"/>
    </xf>
    <xf numFmtId="0" fontId="42" fillId="7" borderId="19" xfId="0" applyFont="1" applyFill="1" applyBorder="1" applyAlignment="1">
      <alignment horizontal="left" vertical="top" wrapText="1"/>
    </xf>
    <xf numFmtId="0" fontId="4" fillId="7" borderId="17" xfId="1" applyFill="1" applyBorder="1" applyAlignment="1" applyProtection="1">
      <alignment horizontal="left" vertical="top" wrapText="1"/>
    </xf>
    <xf numFmtId="0" fontId="31" fillId="7" borderId="87" xfId="0" applyFont="1" applyFill="1" applyBorder="1" applyAlignment="1">
      <alignment horizontal="left" wrapText="1"/>
    </xf>
    <xf numFmtId="0" fontId="31" fillId="7" borderId="57" xfId="0" applyFont="1" applyFill="1" applyBorder="1" applyAlignment="1">
      <alignment horizontal="left" wrapText="1"/>
    </xf>
    <xf numFmtId="0" fontId="31" fillId="7" borderId="76" xfId="0" applyFont="1" applyFill="1" applyBorder="1" applyAlignment="1">
      <alignment horizontal="left" wrapText="1"/>
    </xf>
    <xf numFmtId="0" fontId="31" fillId="7" borderId="39" xfId="0" applyFont="1" applyFill="1" applyBorder="1" applyAlignment="1">
      <alignment horizontal="left"/>
    </xf>
    <xf numFmtId="0" fontId="31" fillId="7" borderId="2" xfId="0" applyFont="1" applyFill="1" applyBorder="1" applyAlignment="1">
      <alignment horizontal="left"/>
    </xf>
    <xf numFmtId="0" fontId="31" fillId="7" borderId="11" xfId="0" applyFont="1" applyFill="1" applyBorder="1" applyAlignment="1">
      <alignment horizontal="left"/>
    </xf>
    <xf numFmtId="0" fontId="31" fillId="0" borderId="39" xfId="0" applyFont="1" applyBorder="1" applyAlignment="1">
      <alignment horizontal="left"/>
    </xf>
    <xf numFmtId="0" fontId="31" fillId="0" borderId="2" xfId="0" applyFont="1" applyBorder="1" applyAlignment="1">
      <alignment horizontal="left"/>
    </xf>
    <xf numFmtId="0" fontId="31" fillId="0" borderId="11" xfId="0" applyFont="1" applyBorder="1" applyAlignment="1">
      <alignment horizontal="left"/>
    </xf>
    <xf numFmtId="0" fontId="31" fillId="0" borderId="40" xfId="0" applyFont="1" applyBorder="1" applyAlignment="1">
      <alignment horizontal="left"/>
    </xf>
    <xf numFmtId="0" fontId="31" fillId="0" borderId="12" xfId="0" applyFont="1" applyBorder="1" applyAlignment="1">
      <alignment horizontal="left"/>
    </xf>
    <xf numFmtId="0" fontId="31" fillId="0" borderId="41" xfId="0" applyFont="1" applyBorder="1" applyAlignment="1">
      <alignment horizontal="left"/>
    </xf>
    <xf numFmtId="0" fontId="31" fillId="7" borderId="70" xfId="0" applyFont="1" applyFill="1" applyBorder="1" applyAlignment="1">
      <alignment horizontal="center" vertical="top" wrapText="1"/>
    </xf>
    <xf numFmtId="0" fontId="31" fillId="7" borderId="71" xfId="0" applyFont="1" applyFill="1" applyBorder="1" applyAlignment="1">
      <alignment horizontal="center" vertical="top" wrapText="1"/>
    </xf>
    <xf numFmtId="0" fontId="31" fillId="7" borderId="72" xfId="0" applyFont="1" applyFill="1" applyBorder="1" applyAlignment="1">
      <alignment horizontal="center" vertical="top" wrapText="1"/>
    </xf>
    <xf numFmtId="0" fontId="46" fillId="7" borderId="47" xfId="0" applyFont="1" applyFill="1" applyBorder="1" applyAlignment="1">
      <alignment horizontal="center" vertical="center"/>
    </xf>
    <xf numFmtId="0" fontId="46" fillId="7" borderId="48" xfId="0" applyFont="1" applyFill="1" applyBorder="1" applyAlignment="1">
      <alignment horizontal="center" vertical="center"/>
    </xf>
    <xf numFmtId="0" fontId="32" fillId="7" borderId="13" xfId="0" applyFont="1" applyFill="1" applyBorder="1" applyAlignment="1">
      <alignment horizontal="left" vertical="top" wrapText="1"/>
    </xf>
    <xf numFmtId="0" fontId="32" fillId="7" borderId="14" xfId="0" applyFont="1" applyFill="1" applyBorder="1" applyAlignment="1">
      <alignment horizontal="left" vertical="top" wrapText="1"/>
    </xf>
    <xf numFmtId="0" fontId="32" fillId="7" borderId="15" xfId="0" applyFont="1" applyFill="1" applyBorder="1" applyAlignment="1">
      <alignment horizontal="left" vertical="top" wrapText="1"/>
    </xf>
    <xf numFmtId="0" fontId="41" fillId="7" borderId="18" xfId="0" applyFont="1" applyFill="1" applyBorder="1" applyAlignment="1">
      <alignment horizontal="left" vertical="top" wrapText="1"/>
    </xf>
    <xf numFmtId="0" fontId="41" fillId="7" borderId="19" xfId="0" applyFont="1" applyFill="1" applyBorder="1" applyAlignment="1">
      <alignment horizontal="left" vertical="top" wrapText="1"/>
    </xf>
    <xf numFmtId="0" fontId="31" fillId="7" borderId="64" xfId="0" applyFont="1" applyFill="1" applyBorder="1" applyAlignment="1">
      <alignment horizontal="left"/>
    </xf>
    <xf numFmtId="0" fontId="31" fillId="7" borderId="65" xfId="0" applyFont="1" applyFill="1" applyBorder="1" applyAlignment="1">
      <alignment horizontal="left"/>
    </xf>
    <xf numFmtId="0" fontId="31" fillId="7" borderId="64" xfId="0" applyFont="1" applyFill="1" applyBorder="1" applyAlignment="1">
      <alignment horizontal="left" vertical="top" wrapText="1"/>
    </xf>
    <xf numFmtId="0" fontId="31" fillId="7" borderId="66" xfId="0" applyFont="1" applyFill="1" applyBorder="1" applyAlignment="1">
      <alignment horizontal="left" vertical="top" wrapText="1"/>
    </xf>
    <xf numFmtId="0" fontId="31" fillId="7" borderId="65" xfId="0" applyFont="1" applyFill="1" applyBorder="1" applyAlignment="1">
      <alignment horizontal="left" vertical="top" wrapText="1"/>
    </xf>
    <xf numFmtId="0" fontId="46" fillId="7" borderId="34" xfId="0" applyFont="1" applyFill="1" applyBorder="1" applyAlignment="1">
      <alignment horizontal="center" vertical="center"/>
    </xf>
    <xf numFmtId="0" fontId="46" fillId="7" borderId="37" xfId="0" applyFont="1" applyFill="1" applyBorder="1" applyAlignment="1">
      <alignment horizontal="center" vertical="center"/>
    </xf>
    <xf numFmtId="0" fontId="31" fillId="7" borderId="23" xfId="0" applyFont="1" applyFill="1" applyBorder="1" applyAlignment="1">
      <alignment vertical="top" wrapText="1"/>
    </xf>
    <xf numFmtId="0" fontId="31" fillId="7" borderId="25" xfId="0" applyFont="1" applyFill="1" applyBorder="1" applyAlignment="1">
      <alignment vertical="top" wrapText="1"/>
    </xf>
    <xf numFmtId="0" fontId="31" fillId="7" borderId="17" xfId="0" applyFont="1" applyFill="1" applyBorder="1" applyAlignment="1">
      <alignment vertical="top" wrapText="1"/>
    </xf>
    <xf numFmtId="0" fontId="31" fillId="7" borderId="19" xfId="0" applyFont="1" applyFill="1" applyBorder="1" applyAlignment="1">
      <alignment vertical="top" wrapText="1"/>
    </xf>
    <xf numFmtId="0" fontId="31" fillId="7" borderId="20" xfId="0" applyFont="1" applyFill="1" applyBorder="1" applyAlignment="1">
      <alignment vertical="top" wrapText="1"/>
    </xf>
    <xf numFmtId="0" fontId="31" fillId="7" borderId="21" xfId="0" applyFont="1" applyFill="1" applyBorder="1" applyAlignment="1">
      <alignment vertical="top" wrapText="1"/>
    </xf>
    <xf numFmtId="0" fontId="31" fillId="7" borderId="32" xfId="0" applyFont="1" applyFill="1" applyBorder="1" applyAlignment="1">
      <alignment horizontal="center" vertical="center" wrapText="1"/>
    </xf>
    <xf numFmtId="0" fontId="31" fillId="7" borderId="34" xfId="0" applyFont="1" applyFill="1" applyBorder="1" applyAlignment="1">
      <alignment horizontal="center" vertical="center" wrapText="1"/>
    </xf>
    <xf numFmtId="0" fontId="31" fillId="7" borderId="28" xfId="0" applyFont="1" applyFill="1" applyBorder="1" applyAlignment="1">
      <alignment horizontal="center" vertical="center" wrapText="1"/>
    </xf>
    <xf numFmtId="0" fontId="31" fillId="7" borderId="27" xfId="0" applyFont="1" applyFill="1" applyBorder="1" applyAlignment="1">
      <alignment horizontal="center" vertical="center" wrapText="1"/>
    </xf>
    <xf numFmtId="0" fontId="31" fillId="7" borderId="35" xfId="0" applyFont="1" applyFill="1" applyBorder="1" applyAlignment="1">
      <alignment horizontal="center" vertical="center" wrapText="1"/>
    </xf>
    <xf numFmtId="0" fontId="31" fillId="7" borderId="37" xfId="0" applyFont="1" applyFill="1" applyBorder="1" applyAlignment="1">
      <alignment horizontal="center" vertical="center" wrapText="1"/>
    </xf>
    <xf numFmtId="0" fontId="31" fillId="7" borderId="87" xfId="0" applyFont="1" applyFill="1" applyBorder="1" applyAlignment="1"/>
    <xf numFmtId="0" fontId="31" fillId="7" borderId="76" xfId="0" applyFont="1" applyFill="1" applyBorder="1" applyAlignment="1"/>
    <xf numFmtId="0" fontId="31" fillId="7" borderId="84" xfId="0" applyFont="1" applyFill="1" applyBorder="1" applyAlignment="1"/>
    <xf numFmtId="0" fontId="31" fillId="7" borderId="54" xfId="0" applyFont="1" applyFill="1" applyBorder="1" applyAlignment="1"/>
    <xf numFmtId="0" fontId="31" fillId="7" borderId="85" xfId="0" applyFont="1" applyFill="1" applyBorder="1" applyAlignment="1"/>
    <xf numFmtId="0" fontId="31" fillId="7" borderId="55" xfId="0" applyFont="1" applyFill="1" applyBorder="1" applyAlignment="1"/>
    <xf numFmtId="0" fontId="32" fillId="7" borderId="87" xfId="0" applyFont="1" applyFill="1" applyBorder="1" applyAlignment="1">
      <alignment vertical="top" wrapText="1"/>
    </xf>
    <xf numFmtId="0" fontId="32" fillId="7" borderId="76" xfId="0" applyFont="1" applyFill="1" applyBorder="1" applyAlignment="1">
      <alignment vertical="top" wrapText="1"/>
    </xf>
    <xf numFmtId="0" fontId="32" fillId="7" borderId="84" xfId="0" applyFont="1" applyFill="1" applyBorder="1" applyAlignment="1">
      <alignment vertical="top" wrapText="1"/>
    </xf>
    <xf numFmtId="0" fontId="32" fillId="7" borderId="54" xfId="0" applyFont="1" applyFill="1" applyBorder="1" applyAlignment="1">
      <alignment vertical="top" wrapText="1"/>
    </xf>
    <xf numFmtId="0" fontId="32" fillId="7" borderId="85" xfId="0" applyFont="1" applyFill="1" applyBorder="1" applyAlignment="1">
      <alignment vertical="top" wrapText="1"/>
    </xf>
    <xf numFmtId="0" fontId="32" fillId="7" borderId="55" xfId="0" applyFont="1" applyFill="1" applyBorder="1" applyAlignment="1">
      <alignment vertical="top" wrapText="1"/>
    </xf>
    <xf numFmtId="0" fontId="22" fillId="0" borderId="32" xfId="0" applyFont="1" applyBorder="1" applyAlignment="1">
      <alignment vertical="top"/>
    </xf>
    <xf numFmtId="0" fontId="22" fillId="0" borderId="33" xfId="0" applyFont="1" applyBorder="1" applyAlignment="1">
      <alignment vertical="top"/>
    </xf>
    <xf numFmtId="0" fontId="22" fillId="0" borderId="34" xfId="0" applyFont="1" applyBorder="1" applyAlignment="1">
      <alignment vertical="top"/>
    </xf>
    <xf numFmtId="0" fontId="22" fillId="0" borderId="35" xfId="0" applyFont="1" applyBorder="1" applyAlignment="1">
      <alignment vertical="top"/>
    </xf>
    <xf numFmtId="0" fontId="22" fillId="0" borderId="36" xfId="0" applyFont="1" applyBorder="1" applyAlignment="1">
      <alignment vertical="top"/>
    </xf>
    <xf numFmtId="0" fontId="22" fillId="0" borderId="37" xfId="0" applyFont="1" applyBorder="1" applyAlignment="1">
      <alignment vertical="top"/>
    </xf>
    <xf numFmtId="0" fontId="27" fillId="7" borderId="16" xfId="0" applyFont="1" applyFill="1" applyBorder="1" applyAlignment="1">
      <alignment horizontal="center" vertical="center" wrapText="1"/>
    </xf>
    <xf numFmtId="0" fontId="22" fillId="7" borderId="16" xfId="0" applyFont="1" applyFill="1" applyBorder="1" applyAlignment="1">
      <alignment horizontal="center" vertical="top" wrapText="1"/>
    </xf>
    <xf numFmtId="0" fontId="22" fillId="7" borderId="16" xfId="0" applyFont="1" applyFill="1" applyBorder="1" applyAlignment="1">
      <alignment horizontal="center" vertical="top"/>
    </xf>
    <xf numFmtId="0" fontId="21" fillId="0" borderId="85" xfId="0" applyFont="1" applyBorder="1" applyAlignment="1">
      <alignment vertical="top" wrapText="1"/>
    </xf>
    <xf numFmtId="0" fontId="21" fillId="0" borderId="61" xfId="0" applyFont="1" applyBorder="1" applyAlignment="1">
      <alignment vertical="top" wrapText="1"/>
    </xf>
    <xf numFmtId="0" fontId="21" fillId="0" borderId="55" xfId="0" applyFont="1" applyBorder="1" applyAlignment="1">
      <alignment vertical="top" wrapText="1"/>
    </xf>
    <xf numFmtId="0" fontId="21" fillId="0" borderId="85" xfId="0" applyFont="1" applyBorder="1" applyAlignment="1"/>
    <xf numFmtId="0" fontId="21" fillId="0" borderId="61" xfId="0" applyFont="1" applyBorder="1" applyAlignment="1"/>
    <xf numFmtId="0" fontId="21" fillId="0" borderId="55" xfId="0" applyFont="1" applyBorder="1" applyAlignment="1"/>
    <xf numFmtId="0" fontId="21" fillId="0" borderId="32" xfId="0" applyFont="1" applyBorder="1" applyAlignment="1">
      <alignment vertical="top"/>
    </xf>
    <xf numFmtId="0" fontId="21" fillId="0" borderId="33" xfId="0" applyFont="1" applyBorder="1" applyAlignment="1">
      <alignment vertical="top"/>
    </xf>
    <xf numFmtId="0" fontId="21" fillId="0" borderId="34" xfId="0" applyFont="1" applyBorder="1" applyAlignment="1">
      <alignment vertical="top"/>
    </xf>
    <xf numFmtId="0" fontId="21" fillId="0" borderId="32" xfId="0" applyFont="1" applyBorder="1" applyAlignment="1">
      <alignment vertical="top" wrapText="1"/>
    </xf>
    <xf numFmtId="0" fontId="21" fillId="0" borderId="33" xfId="0" applyFont="1" applyBorder="1" applyAlignment="1">
      <alignment vertical="top" wrapText="1"/>
    </xf>
    <xf numFmtId="0" fontId="21" fillId="0" borderId="34" xfId="0" applyFont="1" applyBorder="1" applyAlignment="1">
      <alignment vertical="top" wrapText="1"/>
    </xf>
    <xf numFmtId="0" fontId="21" fillId="0" borderId="32" xfId="0" applyFont="1" applyBorder="1" applyAlignment="1"/>
    <xf numFmtId="0" fontId="21" fillId="0" borderId="33" xfId="0" applyFont="1" applyBorder="1" applyAlignment="1"/>
    <xf numFmtId="0" fontId="21" fillId="0" borderId="34" xfId="0" applyFont="1" applyBorder="1" applyAlignment="1"/>
    <xf numFmtId="0" fontId="21" fillId="0" borderId="85" xfId="0" applyFont="1" applyBorder="1" applyAlignment="1">
      <alignment vertical="top"/>
    </xf>
    <xf numFmtId="0" fontId="21" fillId="0" borderId="61" xfId="0" applyFont="1" applyBorder="1" applyAlignment="1">
      <alignment vertical="top"/>
    </xf>
    <xf numFmtId="0" fontId="21" fillId="0" borderId="55" xfId="0" applyFont="1" applyBorder="1" applyAlignment="1">
      <alignment vertical="top"/>
    </xf>
    <xf numFmtId="0" fontId="43" fillId="3" borderId="14" xfId="0" applyFont="1" applyFill="1" applyBorder="1" applyAlignment="1">
      <alignment horizontal="center"/>
    </xf>
    <xf numFmtId="0" fontId="43" fillId="3" borderId="15" xfId="0" applyFont="1" applyFill="1" applyBorder="1" applyAlignment="1">
      <alignment horizontal="center"/>
    </xf>
    <xf numFmtId="0" fontId="31" fillId="3" borderId="33" xfId="0" applyFont="1" applyFill="1" applyBorder="1" applyAlignment="1">
      <alignment horizontal="center" vertical="center" wrapText="1"/>
    </xf>
    <xf numFmtId="0" fontId="16" fillId="3" borderId="13" xfId="0" applyFont="1" applyFill="1" applyBorder="1" applyAlignment="1">
      <alignment horizontal="center" vertical="center"/>
    </xf>
    <xf numFmtId="0" fontId="16" fillId="3" borderId="14" xfId="0" applyFont="1" applyFill="1" applyBorder="1" applyAlignment="1">
      <alignment horizontal="center" vertical="center"/>
    </xf>
    <xf numFmtId="0" fontId="16" fillId="3" borderId="15" xfId="0" applyFont="1" applyFill="1" applyBorder="1" applyAlignment="1">
      <alignment horizontal="center" vertical="center"/>
    </xf>
    <xf numFmtId="0" fontId="31" fillId="3" borderId="0" xfId="0" applyFont="1" applyFill="1" applyBorder="1" applyAlignment="1">
      <alignment horizontal="center" vertical="center" wrapText="1"/>
    </xf>
    <xf numFmtId="0" fontId="31" fillId="3" borderId="29" xfId="0" applyFont="1" applyFill="1" applyBorder="1" applyAlignment="1">
      <alignment horizontal="center" vertical="center" wrapText="1"/>
    </xf>
    <xf numFmtId="0" fontId="31" fillId="3" borderId="42" xfId="0" applyFont="1" applyFill="1" applyBorder="1" applyAlignment="1">
      <alignment horizontal="center" vertical="center" wrapText="1"/>
    </xf>
    <xf numFmtId="0" fontId="31" fillId="3" borderId="43" xfId="0" applyFont="1" applyFill="1" applyBorder="1" applyAlignment="1">
      <alignment horizontal="center" vertical="center" wrapText="1"/>
    </xf>
    <xf numFmtId="0" fontId="31" fillId="4" borderId="39" xfId="0" applyFont="1" applyFill="1" applyBorder="1" applyAlignment="1">
      <alignment horizontal="center" vertical="center"/>
    </xf>
    <xf numFmtId="0" fontId="31" fillId="4" borderId="73" xfId="0" applyFont="1" applyFill="1" applyBorder="1" applyAlignment="1">
      <alignment horizontal="center" vertical="center"/>
    </xf>
    <xf numFmtId="0" fontId="39" fillId="3" borderId="59" xfId="0" applyFont="1" applyFill="1" applyBorder="1" applyAlignment="1">
      <alignment horizontal="left" vertical="center" wrapText="1"/>
    </xf>
    <xf numFmtId="0" fontId="39" fillId="3" borderId="14" xfId="0" applyFont="1" applyFill="1" applyBorder="1" applyAlignment="1">
      <alignment horizontal="left" vertical="center" wrapText="1"/>
    </xf>
    <xf numFmtId="0" fontId="39" fillId="3" borderId="15" xfId="0" applyFont="1" applyFill="1" applyBorder="1" applyAlignment="1">
      <alignment horizontal="left" vertical="center" wrapText="1"/>
    </xf>
    <xf numFmtId="0" fontId="31" fillId="0" borderId="39" xfId="0" applyFont="1" applyFill="1" applyBorder="1" applyAlignment="1">
      <alignment horizontal="center" vertical="center"/>
    </xf>
    <xf numFmtId="0" fontId="31" fillId="4" borderId="30" xfId="0" applyFont="1" applyFill="1" applyBorder="1" applyAlignment="1">
      <alignment horizontal="center" vertical="center"/>
    </xf>
    <xf numFmtId="0" fontId="43" fillId="3" borderId="35" xfId="0" applyFont="1" applyFill="1" applyBorder="1" applyAlignment="1">
      <alignment horizontal="center" vertical="center" wrapText="1"/>
    </xf>
    <xf numFmtId="0" fontId="43" fillId="3" borderId="36" xfId="0" applyFont="1" applyFill="1" applyBorder="1" applyAlignment="1">
      <alignment horizontal="center" vertical="center" wrapText="1"/>
    </xf>
    <xf numFmtId="0" fontId="43" fillId="3" borderId="37" xfId="0" applyFont="1" applyFill="1" applyBorder="1" applyAlignment="1">
      <alignment horizontal="center" vertical="center" wrapText="1"/>
    </xf>
    <xf numFmtId="2" fontId="32" fillId="3" borderId="13" xfId="0" applyNumberFormat="1" applyFont="1" applyFill="1" applyBorder="1" applyAlignment="1">
      <alignment horizontal="center" vertical="center"/>
    </xf>
    <xf numFmtId="2" fontId="32" fillId="3" borderId="14" xfId="0" applyNumberFormat="1" applyFont="1" applyFill="1" applyBorder="1" applyAlignment="1">
      <alignment horizontal="center" vertical="center"/>
    </xf>
    <xf numFmtId="2" fontId="32" fillId="3" borderId="15" xfId="0" applyNumberFormat="1" applyFont="1" applyFill="1" applyBorder="1" applyAlignment="1">
      <alignment horizontal="center" vertical="center"/>
    </xf>
    <xf numFmtId="9" fontId="32" fillId="3" borderId="13" xfId="2" applyFont="1" applyFill="1" applyBorder="1" applyAlignment="1">
      <alignment horizontal="center" vertical="center"/>
    </xf>
    <xf numFmtId="9" fontId="32" fillId="3" borderId="14" xfId="2" applyFont="1" applyFill="1" applyBorder="1" applyAlignment="1">
      <alignment horizontal="center" vertical="center"/>
    </xf>
    <xf numFmtId="9" fontId="32" fillId="3" borderId="15" xfId="2" applyFont="1" applyFill="1" applyBorder="1" applyAlignment="1">
      <alignment horizontal="center" vertical="center"/>
    </xf>
    <xf numFmtId="0" fontId="31" fillId="4" borderId="40" xfId="0" applyFont="1" applyFill="1" applyBorder="1" applyAlignment="1">
      <alignment horizontal="center" vertical="center"/>
    </xf>
    <xf numFmtId="0" fontId="31" fillId="4" borderId="44" xfId="0" applyFont="1" applyFill="1" applyBorder="1" applyAlignment="1">
      <alignment horizontal="center" vertical="center"/>
    </xf>
    <xf numFmtId="0" fontId="39" fillId="3" borderId="13" xfId="0" applyFont="1" applyFill="1" applyBorder="1" applyAlignment="1">
      <alignment horizontal="left" vertical="center" wrapText="1"/>
    </xf>
    <xf numFmtId="0" fontId="31" fillId="4" borderId="74" xfId="0" applyFont="1" applyFill="1" applyBorder="1" applyAlignment="1">
      <alignment horizontal="center" vertical="center"/>
    </xf>
    <xf numFmtId="0" fontId="44" fillId="10" borderId="29" xfId="0" applyFont="1" applyFill="1" applyBorder="1" applyAlignment="1">
      <alignment horizontal="center"/>
    </xf>
    <xf numFmtId="0" fontId="44" fillId="10" borderId="42" xfId="0" applyFont="1" applyFill="1" applyBorder="1" applyAlignment="1">
      <alignment horizontal="center"/>
    </xf>
    <xf numFmtId="0" fontId="44" fillId="10" borderId="43" xfId="0" applyFont="1" applyFill="1" applyBorder="1" applyAlignment="1">
      <alignment horizontal="center"/>
    </xf>
    <xf numFmtId="0" fontId="39" fillId="3" borderId="75" xfId="0" applyFont="1" applyFill="1" applyBorder="1" applyAlignment="1">
      <alignment horizontal="center" vertical="center" wrapText="1"/>
    </xf>
    <xf numFmtId="0" fontId="39" fillId="3" borderId="72" xfId="0" applyFont="1" applyFill="1" applyBorder="1" applyAlignment="1">
      <alignment horizontal="center" vertical="center" wrapText="1"/>
    </xf>
    <xf numFmtId="0" fontId="39" fillId="3" borderId="74" xfId="0" applyFont="1" applyFill="1" applyBorder="1" applyAlignment="1">
      <alignment horizontal="center" vertical="center" wrapText="1"/>
    </xf>
    <xf numFmtId="0" fontId="39" fillId="3" borderId="10" xfId="0" applyFont="1" applyFill="1" applyBorder="1" applyAlignment="1">
      <alignment horizontal="center" vertical="center" wrapText="1"/>
    </xf>
    <xf numFmtId="0" fontId="43" fillId="3" borderId="29" xfId="0" applyFont="1" applyFill="1" applyBorder="1" applyAlignment="1">
      <alignment horizontal="center"/>
    </xf>
    <xf numFmtId="0" fontId="43" fillId="3" borderId="43" xfId="0" applyFont="1" applyFill="1" applyBorder="1" applyAlignment="1">
      <alignment horizontal="center"/>
    </xf>
    <xf numFmtId="0" fontId="16" fillId="3" borderId="13"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16" fillId="0" borderId="74" xfId="0" applyFont="1" applyBorder="1" applyAlignment="1">
      <alignment horizontal="center" vertical="center"/>
    </xf>
    <xf numFmtId="0" fontId="16" fillId="0" borderId="30" xfId="0" applyFont="1" applyBorder="1" applyAlignment="1">
      <alignment horizontal="center" vertical="center"/>
    </xf>
    <xf numFmtId="0" fontId="16" fillId="3"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5" fillId="5" borderId="13" xfId="0" applyFont="1" applyFill="1" applyBorder="1" applyAlignment="1">
      <alignment horizontal="center" vertical="center"/>
    </xf>
    <xf numFmtId="0" fontId="15" fillId="5" borderId="14" xfId="0" applyFont="1" applyFill="1" applyBorder="1" applyAlignment="1">
      <alignment horizontal="center" vertical="center"/>
    </xf>
    <xf numFmtId="0" fontId="15" fillId="5" borderId="15"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5" xfId="0" applyFont="1" applyFill="1" applyBorder="1" applyAlignment="1">
      <alignment horizontal="center" vertical="center"/>
    </xf>
    <xf numFmtId="0" fontId="19" fillId="3" borderId="32" xfId="0" applyFont="1" applyFill="1" applyBorder="1" applyAlignment="1">
      <alignment horizontal="center" vertical="center" wrapText="1"/>
    </xf>
    <xf numFmtId="0" fontId="19" fillId="3" borderId="34" xfId="0" applyFont="1" applyFill="1" applyBorder="1" applyAlignment="1">
      <alignment horizontal="center" vertical="center" wrapText="1"/>
    </xf>
    <xf numFmtId="0" fontId="19" fillId="3" borderId="28" xfId="0" applyFont="1" applyFill="1" applyBorder="1" applyAlignment="1">
      <alignment horizontal="center" vertical="center" wrapText="1"/>
    </xf>
    <xf numFmtId="0" fontId="19" fillId="3" borderId="27" xfId="0" applyFont="1" applyFill="1" applyBorder="1" applyAlignment="1">
      <alignment horizontal="center" vertical="center" wrapText="1"/>
    </xf>
    <xf numFmtId="0" fontId="19" fillId="3" borderId="35" xfId="0" applyFont="1" applyFill="1" applyBorder="1" applyAlignment="1">
      <alignment horizontal="center" vertical="center" wrapText="1"/>
    </xf>
    <xf numFmtId="0" fontId="19" fillId="3" borderId="37" xfId="0" applyFont="1" applyFill="1" applyBorder="1" applyAlignment="1">
      <alignment horizontal="center" vertical="center" wrapText="1"/>
    </xf>
    <xf numFmtId="0" fontId="18" fillId="3" borderId="14" xfId="0" applyFont="1" applyFill="1" applyBorder="1" applyAlignment="1">
      <alignment horizontal="center" vertical="center"/>
    </xf>
    <xf numFmtId="0" fontId="19" fillId="3" borderId="14" xfId="0" applyFont="1" applyFill="1" applyBorder="1" applyAlignment="1">
      <alignment vertical="center" wrapText="1"/>
    </xf>
    <xf numFmtId="0" fontId="19" fillId="3" borderId="15" xfId="0" applyFont="1" applyFill="1" applyBorder="1" applyAlignment="1">
      <alignment vertical="center" wrapText="1"/>
    </xf>
    <xf numFmtId="0" fontId="16" fillId="0" borderId="73" xfId="0" applyFont="1" applyBorder="1" applyAlignment="1">
      <alignment horizontal="center" vertical="center"/>
    </xf>
    <xf numFmtId="0" fontId="16" fillId="0" borderId="44" xfId="0" applyFont="1" applyBorder="1" applyAlignment="1">
      <alignment horizontal="center" vertical="center"/>
    </xf>
    <xf numFmtId="0" fontId="16" fillId="3" borderId="34" xfId="0" applyFont="1" applyFill="1" applyBorder="1" applyAlignment="1">
      <alignment horizontal="center" vertical="center" wrapText="1"/>
    </xf>
    <xf numFmtId="0" fontId="16" fillId="0" borderId="74" xfId="0" applyFont="1" applyFill="1" applyBorder="1" applyAlignment="1">
      <alignment horizontal="center" vertical="center" wrapText="1"/>
    </xf>
    <xf numFmtId="0" fontId="16" fillId="0" borderId="30" xfId="0" applyFont="1" applyFill="1" applyBorder="1" applyAlignment="1">
      <alignment horizontal="center" vertical="center" wrapText="1"/>
    </xf>
    <xf numFmtId="0" fontId="16" fillId="0" borderId="73" xfId="0" applyFont="1" applyFill="1" applyBorder="1" applyAlignment="1">
      <alignment horizontal="center" vertical="center" wrapText="1"/>
    </xf>
    <xf numFmtId="0" fontId="16" fillId="0" borderId="63" xfId="0" applyFont="1" applyFill="1" applyBorder="1" applyAlignment="1">
      <alignment vertical="center" wrapText="1"/>
    </xf>
    <xf numFmtId="0" fontId="16" fillId="0" borderId="57" xfId="0" applyFont="1" applyFill="1" applyBorder="1" applyAlignment="1">
      <alignment vertical="center" wrapText="1"/>
    </xf>
    <xf numFmtId="0" fontId="16" fillId="0" borderId="76" xfId="0" applyFont="1" applyFill="1" applyBorder="1" applyAlignment="1">
      <alignment vertical="center" wrapText="1"/>
    </xf>
    <xf numFmtId="0" fontId="19" fillId="3" borderId="14" xfId="0" applyFont="1" applyFill="1" applyBorder="1" applyAlignment="1">
      <alignment horizontal="left" vertical="center" wrapText="1"/>
    </xf>
    <xf numFmtId="0" fontId="19" fillId="3" borderId="15" xfId="0" applyFont="1" applyFill="1" applyBorder="1" applyAlignment="1">
      <alignment horizontal="left" vertical="center" wrapText="1"/>
    </xf>
    <xf numFmtId="0" fontId="0" fillId="0" borderId="0" xfId="0"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3" fillId="6" borderId="13" xfId="0" applyFont="1" applyFill="1" applyBorder="1" applyAlignment="1">
      <alignment horizontal="left"/>
    </xf>
    <xf numFmtId="0" fontId="3" fillId="6" borderId="14" xfId="0" applyFont="1" applyFill="1" applyBorder="1" applyAlignment="1">
      <alignment horizontal="left"/>
    </xf>
    <xf numFmtId="0" fontId="3" fillId="6" borderId="14" xfId="0" applyFont="1" applyFill="1" applyBorder="1" applyAlignment="1">
      <alignment horizontal="center"/>
    </xf>
    <xf numFmtId="0" fontId="3" fillId="6" borderId="15" xfId="0" applyFont="1" applyFill="1" applyBorder="1" applyAlignment="1">
      <alignment horizont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0" xfId="0" applyAlignment="1">
      <alignment horizontal="center"/>
    </xf>
    <xf numFmtId="0" fontId="2" fillId="3" borderId="13" xfId="0" applyFont="1" applyFill="1" applyBorder="1" applyAlignment="1">
      <alignment horizontal="center" wrapText="1"/>
    </xf>
    <xf numFmtId="0" fontId="16" fillId="4" borderId="74" xfId="0" applyFont="1" applyFill="1" applyBorder="1" applyAlignment="1">
      <alignment horizontal="center" vertical="center"/>
    </xf>
    <xf numFmtId="0" fontId="16" fillId="4" borderId="30" xfId="0" applyFont="1" applyFill="1" applyBorder="1" applyAlignment="1">
      <alignment horizontal="center" vertical="center"/>
    </xf>
    <xf numFmtId="0" fontId="19" fillId="8" borderId="59" xfId="0" applyFont="1" applyFill="1" applyBorder="1" applyAlignment="1">
      <alignment horizontal="left" vertical="center" wrapText="1"/>
    </xf>
    <xf numFmtId="0" fontId="19" fillId="8" borderId="14" xfId="0" applyFont="1" applyFill="1" applyBorder="1" applyAlignment="1">
      <alignment horizontal="left" vertical="center" wrapText="1"/>
    </xf>
    <xf numFmtId="0" fontId="19" fillId="8" borderId="15" xfId="0" applyFont="1" applyFill="1" applyBorder="1" applyAlignment="1">
      <alignment horizontal="left" vertical="center" wrapText="1"/>
    </xf>
    <xf numFmtId="0" fontId="16" fillId="4" borderId="73" xfId="0" applyFont="1" applyFill="1" applyBorder="1" applyAlignment="1">
      <alignment horizontal="center" vertical="center"/>
    </xf>
    <xf numFmtId="0" fontId="15" fillId="5" borderId="29" xfId="0" applyFont="1" applyFill="1" applyBorder="1" applyAlignment="1">
      <alignment horizontal="center" vertical="center"/>
    </xf>
    <xf numFmtId="0" fontId="15" fillId="5" borderId="42" xfId="0" applyFont="1" applyFill="1" applyBorder="1" applyAlignment="1">
      <alignment horizontal="center" vertical="center"/>
    </xf>
    <xf numFmtId="0" fontId="15" fillId="5" borderId="43" xfId="0" applyFont="1" applyFill="1" applyBorder="1" applyAlignment="1">
      <alignment horizontal="center" vertical="center"/>
    </xf>
    <xf numFmtId="0" fontId="18" fillId="3" borderId="29" xfId="0" applyFont="1" applyFill="1" applyBorder="1" applyAlignment="1">
      <alignment horizontal="center" vertical="center"/>
    </xf>
    <xf numFmtId="0" fontId="18" fillId="3" borderId="43" xfId="0" applyFont="1" applyFill="1" applyBorder="1" applyAlignment="1">
      <alignment horizontal="center" vertical="center"/>
    </xf>
    <xf numFmtId="0" fontId="19" fillId="3" borderId="75" xfId="0" applyFont="1" applyFill="1" applyBorder="1" applyAlignment="1">
      <alignment horizontal="center" vertical="center" wrapText="1"/>
    </xf>
    <xf numFmtId="0" fontId="19" fillId="3" borderId="72" xfId="0" applyFont="1" applyFill="1" applyBorder="1" applyAlignment="1">
      <alignment horizontal="center" vertical="center" wrapText="1"/>
    </xf>
    <xf numFmtId="0" fontId="19" fillId="3" borderId="74"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6" fillId="3" borderId="42" xfId="0" applyFont="1" applyFill="1" applyBorder="1" applyAlignment="1">
      <alignment horizontal="center" vertical="center" wrapText="1"/>
    </xf>
    <xf numFmtId="0" fontId="16" fillId="3" borderId="43"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6" fillId="4" borderId="39" xfId="0" applyFont="1" applyFill="1" applyBorder="1" applyAlignment="1">
      <alignment horizontal="center" vertical="center"/>
    </xf>
    <xf numFmtId="0" fontId="19" fillId="3" borderId="59" xfId="0" applyFont="1" applyFill="1" applyBorder="1" applyAlignment="1">
      <alignment horizontal="left" vertical="center" wrapText="1"/>
    </xf>
    <xf numFmtId="0" fontId="19" fillId="3" borderId="36"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9" fillId="8" borderId="36" xfId="0" applyFont="1" applyFill="1" applyBorder="1" applyAlignment="1">
      <alignment horizontal="left" vertical="center" wrapText="1"/>
    </xf>
    <xf numFmtId="0" fontId="19" fillId="8" borderId="37" xfId="0" applyFont="1" applyFill="1" applyBorder="1" applyAlignment="1">
      <alignment horizontal="left" vertical="center" wrapText="1"/>
    </xf>
    <xf numFmtId="0" fontId="16" fillId="0" borderId="39" xfId="0" applyFont="1" applyFill="1" applyBorder="1" applyAlignment="1">
      <alignment horizontal="center" vertical="center"/>
    </xf>
    <xf numFmtId="0" fontId="16" fillId="4" borderId="40" xfId="0" applyFont="1" applyFill="1" applyBorder="1" applyAlignment="1">
      <alignment horizontal="center" vertical="center"/>
    </xf>
    <xf numFmtId="0" fontId="19" fillId="3" borderId="13" xfId="0" applyFont="1" applyFill="1" applyBorder="1" applyAlignment="1">
      <alignment horizontal="left" vertical="center" wrapText="1"/>
    </xf>
    <xf numFmtId="0" fontId="16" fillId="4" borderId="44" xfId="0" applyFont="1" applyFill="1" applyBorder="1" applyAlignment="1">
      <alignment horizontal="center" vertical="center"/>
    </xf>
    <xf numFmtId="0" fontId="22" fillId="8" borderId="80" xfId="0" applyFont="1" applyFill="1" applyBorder="1" applyAlignment="1" applyProtection="1">
      <alignment horizontal="center" vertical="center"/>
      <protection hidden="1"/>
    </xf>
    <xf numFmtId="0" fontId="22" fillId="8" borderId="81" xfId="0" applyFont="1" applyFill="1" applyBorder="1" applyAlignment="1" applyProtection="1">
      <alignment horizontal="center" vertical="center"/>
      <protection hidden="1"/>
    </xf>
    <xf numFmtId="0" fontId="22" fillId="8" borderId="82" xfId="0" applyFont="1" applyFill="1" applyBorder="1" applyAlignment="1" applyProtection="1">
      <alignment horizontal="center" vertical="center"/>
      <protection hidden="1"/>
    </xf>
    <xf numFmtId="0" fontId="22" fillId="0" borderId="60" xfId="0" applyFont="1" applyBorder="1" applyAlignment="1" applyProtection="1">
      <alignment horizontal="center" vertical="center"/>
      <protection hidden="1"/>
    </xf>
    <xf numFmtId="0" fontId="22" fillId="0" borderId="56" xfId="0" applyFont="1" applyBorder="1" applyAlignment="1" applyProtection="1">
      <alignment horizontal="center" vertical="center"/>
      <protection hidden="1"/>
    </xf>
    <xf numFmtId="0" fontId="21" fillId="0" borderId="39" xfId="0" applyFont="1" applyBorder="1" applyAlignment="1" applyProtection="1">
      <alignment horizontal="left" vertical="center"/>
      <protection hidden="1"/>
    </xf>
    <xf numFmtId="0" fontId="21" fillId="0" borderId="2" xfId="0" applyFont="1" applyBorder="1" applyAlignment="1" applyProtection="1">
      <alignment horizontal="left" vertical="center"/>
      <protection hidden="1"/>
    </xf>
    <xf numFmtId="0" fontId="22" fillId="0" borderId="0" xfId="0" applyFont="1" applyBorder="1" applyAlignment="1" applyProtection="1">
      <alignment horizontal="center" vertical="center"/>
      <protection hidden="1"/>
    </xf>
    <xf numFmtId="0" fontId="21" fillId="0" borderId="40" xfId="0" applyFont="1" applyBorder="1" applyAlignment="1" applyProtection="1">
      <alignment horizontal="left" vertical="center"/>
      <protection hidden="1"/>
    </xf>
    <xf numFmtId="0" fontId="21" fillId="0" borderId="12" xfId="0" applyFont="1" applyBorder="1" applyAlignment="1" applyProtection="1">
      <alignment horizontal="left" vertical="center"/>
      <protection hidden="1"/>
    </xf>
    <xf numFmtId="0" fontId="37" fillId="9" borderId="13" xfId="0" applyFont="1" applyFill="1" applyBorder="1" applyAlignment="1" applyProtection="1">
      <alignment horizontal="left"/>
      <protection hidden="1"/>
    </xf>
    <xf numFmtId="0" fontId="37" fillId="9" borderId="62" xfId="0" applyFont="1" applyFill="1" applyBorder="1" applyAlignment="1" applyProtection="1">
      <alignment horizontal="left"/>
      <protection hidden="1"/>
    </xf>
    <xf numFmtId="0" fontId="22" fillId="8" borderId="77" xfId="0" applyFont="1" applyFill="1" applyBorder="1" applyAlignment="1" applyProtection="1">
      <alignment horizontal="center" vertical="center"/>
      <protection hidden="1"/>
    </xf>
    <xf numFmtId="0" fontId="22" fillId="8" borderId="78" xfId="0" applyFont="1" applyFill="1" applyBorder="1" applyAlignment="1" applyProtection="1">
      <alignment horizontal="center" vertical="center"/>
      <protection hidden="1"/>
    </xf>
    <xf numFmtId="0" fontId="22" fillId="8" borderId="79" xfId="0" applyFont="1" applyFill="1" applyBorder="1" applyAlignment="1" applyProtection="1">
      <alignment horizontal="center" vertical="center"/>
      <protection hidden="1"/>
    </xf>
  </cellXfs>
  <cellStyles count="6">
    <cellStyle name="Hipervínculo" xfId="1" builtinId="8"/>
    <cellStyle name="Normal" xfId="0" builtinId="0"/>
    <cellStyle name="Porcentaje" xfId="2" builtinId="5"/>
    <cellStyle name="Standard_FCST vs. Prior" xfId="3"/>
    <cellStyle name="Total" xfId="4" builtinId="25" customBuiltin="1"/>
    <cellStyle name="標準_T_部署定"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680195340903232"/>
          <c:y val="0.10052936024656976"/>
          <c:w val="0.41244602227157645"/>
          <c:h val="0.75397020184927399"/>
        </c:manualLayout>
      </c:layout>
      <c:radarChart>
        <c:radarStyle val="filled"/>
        <c:varyColors val="0"/>
        <c:ser>
          <c:idx val="0"/>
          <c:order val="0"/>
          <c:spPr>
            <a:gradFill rotWithShape="0">
              <a:gsLst>
                <a:gs pos="0">
                  <a:srgbClr val="99CC00"/>
                </a:gs>
                <a:gs pos="100000">
                  <a:srgbClr val="99CC00">
                    <a:gamma/>
                    <a:shade val="66275"/>
                    <a:invGamma/>
                  </a:srgbClr>
                </a:gs>
              </a:gsLst>
              <a:path path="rect">
                <a:fillToRect l="50000" t="50000" r="50000" b="50000"/>
              </a:path>
            </a:gradFill>
            <a:ln w="12700">
              <a:solidFill>
                <a:schemeClr val="bg1"/>
              </a:solidFill>
              <a:prstDash val="solid"/>
            </a:ln>
          </c:spPr>
          <c:cat>
            <c:strRef>
              <c:f>'Results and Summary'!$C$28:$C$36</c:f>
              <c:strCache>
                <c:ptCount val="9"/>
                <c:pt idx="0">
                  <c:v>QMS</c:v>
                </c:pt>
                <c:pt idx="1">
                  <c:v>Laboratorio Analítico</c:v>
                </c:pt>
                <c:pt idx="2">
                  <c:v>Micro Laboratorio</c:v>
                </c:pt>
                <c:pt idx="3">
                  <c:v>Procesamiento</c:v>
                </c:pt>
                <c:pt idx="4">
                  <c:v>Llenado y Empaque</c:v>
                </c:pt>
                <c:pt idx="5">
                  <c:v>Instalaciones</c:v>
                </c:pt>
                <c:pt idx="6">
                  <c:v>EHS</c:v>
                </c:pt>
                <c:pt idx="7">
                  <c:v>EHS - Aerosoles</c:v>
                </c:pt>
                <c:pt idx="8">
                  <c:v>Responsabilidad Social</c:v>
                </c:pt>
              </c:strCache>
            </c:strRef>
          </c:cat>
          <c:val>
            <c:numRef>
              <c:f>'Results and Summary'!$E$28:$E$36</c:f>
              <c:numCache>
                <c:formatCode>General</c:formatCode>
                <c:ptCount val="9"/>
                <c:pt idx="0">
                  <c:v>2</c:v>
                </c:pt>
                <c:pt idx="1">
                  <c:v>2</c:v>
                </c:pt>
                <c:pt idx="2">
                  <c:v>2</c:v>
                </c:pt>
                <c:pt idx="3">
                  <c:v>2</c:v>
                </c:pt>
                <c:pt idx="4">
                  <c:v>2</c:v>
                </c:pt>
                <c:pt idx="5">
                  <c:v>2</c:v>
                </c:pt>
                <c:pt idx="6">
                  <c:v>2</c:v>
                </c:pt>
                <c:pt idx="7">
                  <c:v>2</c:v>
                </c:pt>
                <c:pt idx="8">
                  <c:v>2</c:v>
                </c:pt>
              </c:numCache>
            </c:numRef>
          </c:val>
        </c:ser>
        <c:ser>
          <c:idx val="1"/>
          <c:order val="1"/>
          <c:spPr>
            <a:solidFill>
              <a:srgbClr val="FFCC00"/>
            </a:solidFill>
            <a:ln w="12700">
              <a:solidFill>
                <a:srgbClr val="000000"/>
              </a:solidFill>
              <a:prstDash val="solid"/>
            </a:ln>
          </c:spPr>
          <c:cat>
            <c:strRef>
              <c:f>'Results and Summary'!$C$28:$C$36</c:f>
              <c:strCache>
                <c:ptCount val="9"/>
                <c:pt idx="0">
                  <c:v>QMS</c:v>
                </c:pt>
                <c:pt idx="1">
                  <c:v>Laboratorio Analítico</c:v>
                </c:pt>
                <c:pt idx="2">
                  <c:v>Micro Laboratorio</c:v>
                </c:pt>
                <c:pt idx="3">
                  <c:v>Procesamiento</c:v>
                </c:pt>
                <c:pt idx="4">
                  <c:v>Llenado y Empaque</c:v>
                </c:pt>
                <c:pt idx="5">
                  <c:v>Instalaciones</c:v>
                </c:pt>
                <c:pt idx="6">
                  <c:v>EHS</c:v>
                </c:pt>
                <c:pt idx="7">
                  <c:v>EHS - Aerosoles</c:v>
                </c:pt>
                <c:pt idx="8">
                  <c:v>Responsabilidad Social</c:v>
                </c:pt>
              </c:strCache>
            </c:strRef>
          </c:cat>
          <c:val>
            <c:numRef>
              <c:f>'Results and Summary'!$F$28:$F$36</c:f>
              <c:numCache>
                <c:formatCode>General</c:formatCode>
                <c:ptCount val="9"/>
                <c:pt idx="0">
                  <c:v>1</c:v>
                </c:pt>
                <c:pt idx="1">
                  <c:v>1</c:v>
                </c:pt>
                <c:pt idx="2">
                  <c:v>1</c:v>
                </c:pt>
                <c:pt idx="3">
                  <c:v>1</c:v>
                </c:pt>
                <c:pt idx="4">
                  <c:v>1</c:v>
                </c:pt>
                <c:pt idx="5">
                  <c:v>1</c:v>
                </c:pt>
                <c:pt idx="6">
                  <c:v>1</c:v>
                </c:pt>
                <c:pt idx="7">
                  <c:v>1</c:v>
                </c:pt>
                <c:pt idx="8">
                  <c:v>1</c:v>
                </c:pt>
              </c:numCache>
            </c:numRef>
          </c:val>
        </c:ser>
        <c:ser>
          <c:idx val="3"/>
          <c:order val="2"/>
          <c:spPr>
            <a:noFill/>
            <a:ln w="12700">
              <a:solidFill>
                <a:srgbClr val="FF0000"/>
              </a:solidFill>
              <a:prstDash val="solid"/>
            </a:ln>
          </c:spPr>
          <c:cat>
            <c:strRef>
              <c:f>'Results and Summary'!$C$28:$C$36</c:f>
              <c:strCache>
                <c:ptCount val="9"/>
                <c:pt idx="0">
                  <c:v>QMS</c:v>
                </c:pt>
                <c:pt idx="1">
                  <c:v>Laboratorio Analítico</c:v>
                </c:pt>
                <c:pt idx="2">
                  <c:v>Micro Laboratorio</c:v>
                </c:pt>
                <c:pt idx="3">
                  <c:v>Procesamiento</c:v>
                </c:pt>
                <c:pt idx="4">
                  <c:v>Llenado y Empaque</c:v>
                </c:pt>
                <c:pt idx="5">
                  <c:v>Instalaciones</c:v>
                </c:pt>
                <c:pt idx="6">
                  <c:v>EHS</c:v>
                </c:pt>
                <c:pt idx="7">
                  <c:v>EHS - Aerosoles</c:v>
                </c:pt>
                <c:pt idx="8">
                  <c:v>Responsabilidad Social</c:v>
                </c:pt>
              </c:strCache>
            </c:strRef>
          </c:cat>
          <c:val>
            <c:numRef>
              <c:f>'Results and Summary'!$D$28:$D$36</c:f>
              <c:numCache>
                <c:formatCode>0.00</c:formatCode>
                <c:ptCount val="9"/>
                <c:pt idx="0">
                  <c:v>2</c:v>
                </c:pt>
                <c:pt idx="1">
                  <c:v>0</c:v>
                </c:pt>
                <c:pt idx="2">
                  <c:v>0</c:v>
                </c:pt>
                <c:pt idx="3">
                  <c:v>0</c:v>
                </c:pt>
                <c:pt idx="4">
                  <c:v>2</c:v>
                </c:pt>
                <c:pt idx="5">
                  <c:v>2</c:v>
                </c:pt>
                <c:pt idx="6">
                  <c:v>1.7142857142857142</c:v>
                </c:pt>
                <c:pt idx="7">
                  <c:v>0</c:v>
                </c:pt>
                <c:pt idx="8">
                  <c:v>2</c:v>
                </c:pt>
              </c:numCache>
            </c:numRef>
          </c:val>
        </c:ser>
        <c:ser>
          <c:idx val="2"/>
          <c:order val="3"/>
          <c:spPr>
            <a:solidFill>
              <a:srgbClr val="FF0000"/>
            </a:solidFill>
            <a:ln w="12700">
              <a:solidFill>
                <a:srgbClr val="000000"/>
              </a:solidFill>
              <a:prstDash val="solid"/>
            </a:ln>
          </c:spPr>
          <c:cat>
            <c:strRef>
              <c:f>'Results and Summary'!$C$28:$C$36</c:f>
              <c:strCache>
                <c:ptCount val="9"/>
                <c:pt idx="0">
                  <c:v>QMS</c:v>
                </c:pt>
                <c:pt idx="1">
                  <c:v>Laboratorio Analítico</c:v>
                </c:pt>
                <c:pt idx="2">
                  <c:v>Micro Laboratorio</c:v>
                </c:pt>
                <c:pt idx="3">
                  <c:v>Procesamiento</c:v>
                </c:pt>
                <c:pt idx="4">
                  <c:v>Llenado y Empaque</c:v>
                </c:pt>
                <c:pt idx="5">
                  <c:v>Instalaciones</c:v>
                </c:pt>
                <c:pt idx="6">
                  <c:v>EHS</c:v>
                </c:pt>
                <c:pt idx="7">
                  <c:v>EHS - Aerosoles</c:v>
                </c:pt>
                <c:pt idx="8">
                  <c:v>Responsabilidad Social</c:v>
                </c:pt>
              </c:strCache>
            </c:strRef>
          </c:cat>
          <c:val>
            <c:numRef>
              <c:f>'Results and Summary'!$G$28:$G$36</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axId val="293167472"/>
        <c:axId val="293167864"/>
      </c:radarChart>
      <c:catAx>
        <c:axId val="2931674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olibri"/>
                <a:ea typeface="Times New Roman"/>
                <a:cs typeface="Times New Roman"/>
              </a:defRPr>
            </a:pPr>
            <a:endParaRPr lang="es-CO"/>
          </a:p>
        </c:txPr>
        <c:crossAx val="293167864"/>
        <c:crosses val="autoZero"/>
        <c:auto val="0"/>
        <c:lblAlgn val="ctr"/>
        <c:lblOffset val="100"/>
        <c:noMultiLvlLbl val="0"/>
      </c:catAx>
      <c:valAx>
        <c:axId val="293167864"/>
        <c:scaling>
          <c:orientation val="minMax"/>
          <c:max val="4"/>
          <c:min val="0"/>
        </c:scaling>
        <c:delete val="0"/>
        <c:axPos val="l"/>
        <c:majorGridlines>
          <c:spPr>
            <a:ln w="3175">
              <a:solidFill>
                <a:srgbClr val="808080"/>
              </a:solidFill>
              <a:prstDash val="sysDash"/>
            </a:ln>
          </c:spPr>
        </c:majorGridlines>
        <c:numFmt formatCode="General" sourceLinked="1"/>
        <c:majorTickMark val="out"/>
        <c:minorTickMark val="none"/>
        <c:tickLblPos val="none"/>
        <c:crossAx val="293167472"/>
        <c:crosses val="autoZero"/>
        <c:crossBetween val="between"/>
        <c:majorUnit val="1"/>
        <c:minorUnit val="4.0000000000000022E-2"/>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Times New Roman"/>
          <a:ea typeface="Times New Roman"/>
          <a:cs typeface="Times New Roman"/>
        </a:defRPr>
      </a:pPr>
      <a:endParaRPr lang="es-CO"/>
    </a:p>
  </c:txPr>
  <c:printSettings>
    <c:headerFooter alignWithMargins="0"/>
    <c:pageMargins b="0.52" l="0.78740157499999996" r="0.78740157499999996" t="0.46"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5400">
              <a:solidFill>
                <a:srgbClr val="FF0000"/>
              </a:solidFill>
              <a:prstDash val="solid"/>
            </a:ln>
          </c:spPr>
          <c:marker>
            <c:symbol val="none"/>
          </c:marker>
          <c:dLbls>
            <c:delete val="1"/>
          </c:dLbls>
          <c:cat>
            <c:numLit>
              <c:formatCode>General</c:formatCode>
              <c:ptCount val="1"/>
              <c:pt idx="0">
                <c:v>1</c:v>
              </c:pt>
            </c:numLit>
          </c:cat>
          <c:val>
            <c:numLit>
              <c:formatCode>General</c:formatCode>
              <c:ptCount val="1"/>
              <c:pt idx="0">
                <c:v>1</c:v>
              </c:pt>
            </c:numLit>
          </c:val>
        </c:ser>
        <c:dLbls>
          <c:showLegendKey val="0"/>
          <c:showVal val="0"/>
          <c:showCatName val="1"/>
          <c:showSerName val="0"/>
          <c:showPercent val="0"/>
          <c:showBubbleSize val="0"/>
        </c:dLbls>
        <c:axId val="293169824"/>
        <c:axId val="293171784"/>
      </c:radarChart>
      <c:catAx>
        <c:axId val="2931698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es-CO"/>
          </a:p>
        </c:txPr>
        <c:crossAx val="293171784"/>
        <c:crosses val="autoZero"/>
        <c:auto val="0"/>
        <c:lblAlgn val="ctr"/>
        <c:lblOffset val="100"/>
        <c:noMultiLvlLbl val="0"/>
      </c:catAx>
      <c:valAx>
        <c:axId val="293171784"/>
        <c:scaling>
          <c:orientation val="minMax"/>
          <c:max val="10"/>
          <c:min val="0"/>
        </c:scaling>
        <c:delete val="0"/>
        <c:axPos val="l"/>
        <c:majorGridlines>
          <c:spPr>
            <a:ln w="3175">
              <a:solidFill>
                <a:srgbClr val="808080"/>
              </a:solidFill>
              <a:prstDash val="sysDash"/>
            </a:ln>
          </c:spPr>
        </c:majorGridlines>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CO"/>
          </a:p>
        </c:txPr>
        <c:crossAx val="293169824"/>
        <c:crosses val="autoZero"/>
        <c:crossBetween val="between"/>
        <c:majorUnit val="2"/>
        <c:minorUnit val="4.0000000000000022E-2"/>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542925</xdr:colOff>
      <xdr:row>2</xdr:row>
      <xdr:rowOff>9525</xdr:rowOff>
    </xdr:to>
    <xdr:grpSp>
      <xdr:nvGrpSpPr>
        <xdr:cNvPr id="2" name="Group 3"/>
        <xdr:cNvGrpSpPr>
          <a:grpSpLocks noChangeAspect="1"/>
        </xdr:cNvGrpSpPr>
      </xdr:nvGrpSpPr>
      <xdr:grpSpPr bwMode="auto">
        <a:xfrm>
          <a:off x="0" y="0"/>
          <a:ext cx="9398601" cy="859052"/>
          <a:chOff x="9" y="0"/>
          <a:chExt cx="925" cy="89"/>
        </a:xfrm>
      </xdr:grpSpPr>
      <xdr:sp macro="" textlink="">
        <xdr:nvSpPr>
          <xdr:cNvPr id="3" name="AutoShape 2"/>
          <xdr:cNvSpPr>
            <a:spLocks noChangeAspect="1" noChangeArrowheads="1"/>
          </xdr:cNvSpPr>
        </xdr:nvSpPr>
        <xdr:spPr bwMode="auto">
          <a:xfrm>
            <a:off x="9" y="0"/>
            <a:ext cx="925" cy="89"/>
          </a:xfrm>
          <a:prstGeom prst="rect">
            <a:avLst/>
          </a:prstGeom>
          <a:noFill/>
          <a:ln w="9525">
            <a:noFill/>
            <a:miter lim="800000"/>
            <a:headEnd/>
            <a:tailEnd/>
          </a:ln>
        </xdr:spPr>
      </xdr:sp>
      <xdr:sp macro="" textlink="">
        <xdr:nvSpPr>
          <xdr:cNvPr id="4" name="Rectangle 4"/>
          <xdr:cNvSpPr>
            <a:spLocks noChangeArrowheads="1"/>
          </xdr:cNvSpPr>
        </xdr:nvSpPr>
        <xdr:spPr bwMode="auto">
          <a:xfrm>
            <a:off x="12" y="69"/>
            <a:ext cx="1" cy="17"/>
          </a:xfrm>
          <a:prstGeom prst="rect">
            <a:avLst/>
          </a:prstGeom>
          <a:noFill/>
          <a:ln w="9525">
            <a:noFill/>
            <a:miter lim="800000"/>
            <a:headEnd/>
            <a:tailEnd/>
          </a:ln>
        </xdr:spPr>
      </xdr:sp>
      <xdr:sp macro="" textlink="">
        <xdr:nvSpPr>
          <xdr:cNvPr id="5" name="Rectangle 5"/>
          <xdr:cNvSpPr>
            <a:spLocks noChangeArrowheads="1"/>
          </xdr:cNvSpPr>
        </xdr:nvSpPr>
        <xdr:spPr bwMode="auto">
          <a:xfrm>
            <a:off x="802" y="25"/>
            <a:ext cx="77" cy="21"/>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QER LA 001</a:t>
            </a:r>
          </a:p>
        </xdr:txBody>
      </xdr:sp>
      <xdr:sp macro="" textlink="">
        <xdr:nvSpPr>
          <xdr:cNvPr id="6" name="Rectangle 6"/>
          <xdr:cNvSpPr>
            <a:spLocks noChangeArrowheads="1"/>
          </xdr:cNvSpPr>
        </xdr:nvSpPr>
        <xdr:spPr bwMode="auto">
          <a:xfrm>
            <a:off x="816" y="46"/>
            <a:ext cx="47" cy="20"/>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Rev. 03</a:t>
            </a:r>
          </a:p>
        </xdr:txBody>
      </xdr:sp>
      <xdr:sp macro="" textlink="">
        <xdr:nvSpPr>
          <xdr:cNvPr id="7" name="Rectangle 7"/>
          <xdr:cNvSpPr>
            <a:spLocks noChangeArrowheads="1"/>
          </xdr:cNvSpPr>
        </xdr:nvSpPr>
        <xdr:spPr bwMode="auto">
          <a:xfrm>
            <a:off x="327" y="33"/>
            <a:ext cx="311" cy="25"/>
          </a:xfrm>
          <a:prstGeom prst="rect">
            <a:avLst/>
          </a:prstGeom>
          <a:noFill/>
          <a:ln w="9525">
            <a:noFill/>
            <a:miter lim="800000"/>
            <a:headEnd/>
            <a:tailEnd/>
          </a:ln>
        </xdr:spPr>
        <xdr:txBody>
          <a:bodyPr wrap="none" lIns="0" tIns="0" rIns="0" bIns="0" anchor="t" upright="1">
            <a:spAutoFit/>
          </a:bodyPr>
          <a:lstStyle/>
          <a:p>
            <a:pPr algn="l" rtl="0">
              <a:defRPr sz="1000"/>
            </a:pPr>
            <a:r>
              <a:rPr lang="es-AR" sz="1400" b="1" i="0" u="none" strike="noStrike" baseline="0">
                <a:solidFill>
                  <a:srgbClr val="0070C0"/>
                </a:solidFill>
                <a:latin typeface="Calibri"/>
              </a:rPr>
              <a:t>EVALUACIÓN DE PROVEEDORES Q&amp;EHS</a:t>
            </a:r>
          </a:p>
        </xdr:txBody>
      </xdr:sp>
      <xdr:sp macro="" textlink="">
        <xdr:nvSpPr>
          <xdr:cNvPr id="8" name="Line 8"/>
          <xdr:cNvSpPr>
            <a:spLocks noChangeShapeType="1"/>
          </xdr:cNvSpPr>
        </xdr:nvSpPr>
        <xdr:spPr bwMode="auto">
          <a:xfrm>
            <a:off x="9" y="0"/>
            <a:ext cx="1" cy="89"/>
          </a:xfrm>
          <a:prstGeom prst="line">
            <a:avLst/>
          </a:prstGeom>
          <a:noFill/>
          <a:ln w="0">
            <a:solidFill>
              <a:srgbClr val="000000"/>
            </a:solidFill>
            <a:round/>
            <a:headEnd/>
            <a:tailEnd/>
          </a:ln>
        </xdr:spPr>
      </xdr:sp>
      <xdr:sp macro="" textlink="">
        <xdr:nvSpPr>
          <xdr:cNvPr id="9" name="Rectangle 9"/>
          <xdr:cNvSpPr>
            <a:spLocks noChangeArrowheads="1"/>
          </xdr:cNvSpPr>
        </xdr:nvSpPr>
        <xdr:spPr bwMode="auto">
          <a:xfrm>
            <a:off x="9" y="0"/>
            <a:ext cx="1" cy="89"/>
          </a:xfrm>
          <a:prstGeom prst="rect">
            <a:avLst/>
          </a:prstGeom>
          <a:solidFill>
            <a:srgbClr val="000000"/>
          </a:solidFill>
          <a:ln w="9525">
            <a:noFill/>
            <a:miter lim="800000"/>
            <a:headEnd/>
            <a:tailEnd/>
          </a:ln>
        </xdr:spPr>
      </xdr:sp>
      <xdr:sp macro="" textlink="">
        <xdr:nvSpPr>
          <xdr:cNvPr id="10" name="Line 10"/>
          <xdr:cNvSpPr>
            <a:spLocks noChangeShapeType="1"/>
          </xdr:cNvSpPr>
        </xdr:nvSpPr>
        <xdr:spPr bwMode="auto">
          <a:xfrm>
            <a:off x="194" y="1"/>
            <a:ext cx="1" cy="88"/>
          </a:xfrm>
          <a:prstGeom prst="line">
            <a:avLst/>
          </a:prstGeom>
          <a:noFill/>
          <a:ln w="0">
            <a:solidFill>
              <a:srgbClr val="000000"/>
            </a:solidFill>
            <a:round/>
            <a:headEnd/>
            <a:tailEnd/>
          </a:ln>
        </xdr:spPr>
      </xdr:sp>
      <xdr:sp macro="" textlink="">
        <xdr:nvSpPr>
          <xdr:cNvPr id="11" name="Rectangle 11"/>
          <xdr:cNvSpPr>
            <a:spLocks noChangeArrowheads="1"/>
          </xdr:cNvSpPr>
        </xdr:nvSpPr>
        <xdr:spPr bwMode="auto">
          <a:xfrm>
            <a:off x="194" y="1"/>
            <a:ext cx="1" cy="88"/>
          </a:xfrm>
          <a:prstGeom prst="rect">
            <a:avLst/>
          </a:prstGeom>
          <a:solidFill>
            <a:srgbClr val="000000"/>
          </a:solidFill>
          <a:ln w="9525">
            <a:noFill/>
            <a:miter lim="800000"/>
            <a:headEnd/>
            <a:tailEnd/>
          </a:ln>
        </xdr:spPr>
      </xdr:sp>
      <xdr:sp macro="" textlink="">
        <xdr:nvSpPr>
          <xdr:cNvPr id="12" name="Line 12"/>
          <xdr:cNvSpPr>
            <a:spLocks noChangeShapeType="1"/>
          </xdr:cNvSpPr>
        </xdr:nvSpPr>
        <xdr:spPr bwMode="auto">
          <a:xfrm>
            <a:off x="748" y="1"/>
            <a:ext cx="1" cy="88"/>
          </a:xfrm>
          <a:prstGeom prst="line">
            <a:avLst/>
          </a:prstGeom>
          <a:noFill/>
          <a:ln w="0">
            <a:solidFill>
              <a:srgbClr val="000000"/>
            </a:solidFill>
            <a:round/>
            <a:headEnd/>
            <a:tailEnd/>
          </a:ln>
        </xdr:spPr>
      </xdr:sp>
      <xdr:sp macro="" textlink="">
        <xdr:nvSpPr>
          <xdr:cNvPr id="13" name="Rectangle 13"/>
          <xdr:cNvSpPr>
            <a:spLocks noChangeArrowheads="1"/>
          </xdr:cNvSpPr>
        </xdr:nvSpPr>
        <xdr:spPr bwMode="auto">
          <a:xfrm>
            <a:off x="748" y="1"/>
            <a:ext cx="1" cy="88"/>
          </a:xfrm>
          <a:prstGeom prst="rect">
            <a:avLst/>
          </a:prstGeom>
          <a:solidFill>
            <a:srgbClr val="000000"/>
          </a:solidFill>
          <a:ln w="9525">
            <a:noFill/>
            <a:miter lim="800000"/>
            <a:headEnd/>
            <a:tailEnd/>
          </a:ln>
        </xdr:spPr>
      </xdr:sp>
      <xdr:sp macro="" textlink="">
        <xdr:nvSpPr>
          <xdr:cNvPr id="14" name="Line 14"/>
          <xdr:cNvSpPr>
            <a:spLocks noChangeShapeType="1"/>
          </xdr:cNvSpPr>
        </xdr:nvSpPr>
        <xdr:spPr bwMode="auto">
          <a:xfrm>
            <a:off x="933" y="1"/>
            <a:ext cx="1" cy="88"/>
          </a:xfrm>
          <a:prstGeom prst="line">
            <a:avLst/>
          </a:prstGeom>
          <a:noFill/>
          <a:ln w="0">
            <a:solidFill>
              <a:srgbClr val="000000"/>
            </a:solidFill>
            <a:round/>
            <a:headEnd/>
            <a:tailEnd/>
          </a:ln>
        </xdr:spPr>
      </xdr:sp>
      <xdr:sp macro="" textlink="">
        <xdr:nvSpPr>
          <xdr:cNvPr id="15" name="Rectangle 15"/>
          <xdr:cNvSpPr>
            <a:spLocks noChangeArrowheads="1"/>
          </xdr:cNvSpPr>
        </xdr:nvSpPr>
        <xdr:spPr bwMode="auto">
          <a:xfrm>
            <a:off x="933" y="1"/>
            <a:ext cx="1" cy="88"/>
          </a:xfrm>
          <a:prstGeom prst="rect">
            <a:avLst/>
          </a:prstGeom>
          <a:solidFill>
            <a:srgbClr val="000000"/>
          </a:solidFill>
          <a:ln w="9525">
            <a:noFill/>
            <a:miter lim="800000"/>
            <a:headEnd/>
            <a:tailEnd/>
          </a:ln>
        </xdr:spPr>
      </xdr:sp>
      <xdr:sp macro="" textlink="">
        <xdr:nvSpPr>
          <xdr:cNvPr id="16" name="Line 16"/>
          <xdr:cNvSpPr>
            <a:spLocks noChangeShapeType="1"/>
          </xdr:cNvSpPr>
        </xdr:nvSpPr>
        <xdr:spPr bwMode="auto">
          <a:xfrm>
            <a:off x="10" y="0"/>
            <a:ext cx="924" cy="1"/>
          </a:xfrm>
          <a:prstGeom prst="line">
            <a:avLst/>
          </a:prstGeom>
          <a:noFill/>
          <a:ln w="0">
            <a:solidFill>
              <a:srgbClr val="000000"/>
            </a:solidFill>
            <a:round/>
            <a:headEnd/>
            <a:tailEnd/>
          </a:ln>
        </xdr:spPr>
      </xdr:sp>
      <xdr:sp macro="" textlink="">
        <xdr:nvSpPr>
          <xdr:cNvPr id="17" name="Rectangle 17"/>
          <xdr:cNvSpPr>
            <a:spLocks noChangeArrowheads="1"/>
          </xdr:cNvSpPr>
        </xdr:nvSpPr>
        <xdr:spPr bwMode="auto">
          <a:xfrm>
            <a:off x="10" y="0"/>
            <a:ext cx="924" cy="1"/>
          </a:xfrm>
          <a:prstGeom prst="rect">
            <a:avLst/>
          </a:prstGeom>
          <a:solidFill>
            <a:srgbClr val="000000"/>
          </a:solidFill>
          <a:ln w="9525">
            <a:noFill/>
            <a:miter lim="800000"/>
            <a:headEnd/>
            <a:tailEnd/>
          </a:ln>
        </xdr:spPr>
      </xdr:sp>
      <xdr:sp macro="" textlink="">
        <xdr:nvSpPr>
          <xdr:cNvPr id="18" name="Line 18"/>
          <xdr:cNvSpPr>
            <a:spLocks noChangeShapeType="1"/>
          </xdr:cNvSpPr>
        </xdr:nvSpPr>
        <xdr:spPr bwMode="auto">
          <a:xfrm>
            <a:off x="10" y="88"/>
            <a:ext cx="924" cy="1"/>
          </a:xfrm>
          <a:prstGeom prst="line">
            <a:avLst/>
          </a:prstGeom>
          <a:noFill/>
          <a:ln w="0">
            <a:solidFill>
              <a:srgbClr val="000000"/>
            </a:solidFill>
            <a:round/>
            <a:headEnd/>
            <a:tailEnd/>
          </a:ln>
        </xdr:spPr>
      </xdr:sp>
      <xdr:sp macro="" textlink="">
        <xdr:nvSpPr>
          <xdr:cNvPr id="19" name="Rectangle 19"/>
          <xdr:cNvSpPr>
            <a:spLocks noChangeArrowheads="1"/>
          </xdr:cNvSpPr>
        </xdr:nvSpPr>
        <xdr:spPr bwMode="auto">
          <a:xfrm>
            <a:off x="10" y="88"/>
            <a:ext cx="924" cy="1"/>
          </a:xfrm>
          <a:prstGeom prst="rect">
            <a:avLst/>
          </a:prstGeom>
          <a:solidFill>
            <a:srgbClr val="000000"/>
          </a:solidFill>
          <a:ln w="9525">
            <a:noFill/>
            <a:miter lim="800000"/>
            <a:headEnd/>
            <a:tailEnd/>
          </a:ln>
        </xdr:spPr>
      </xdr:sp>
      <xdr:pic>
        <xdr:nvPicPr>
          <xdr:cNvPr id="20"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34" y="21"/>
            <a:ext cx="134" cy="41"/>
          </a:xfrm>
          <a:prstGeom prst="rect">
            <a:avLst/>
          </a:prstGeom>
          <a:noFill/>
          <a:ln w="9525">
            <a:noFill/>
            <a:miter lim="800000"/>
            <a:headEnd/>
            <a:tailEnd/>
          </a:ln>
        </xdr:spPr>
      </xdr:pic>
    </xdr:grpSp>
    <xdr:clientData/>
  </xdr:twoCellAnchor>
  <xdr:twoCellAnchor editAs="oneCell">
    <xdr:from>
      <xdr:col>1</xdr:col>
      <xdr:colOff>272143</xdr:colOff>
      <xdr:row>41</xdr:row>
      <xdr:rowOff>81643</xdr:rowOff>
    </xdr:from>
    <xdr:to>
      <xdr:col>14</xdr:col>
      <xdr:colOff>245437</xdr:colOff>
      <xdr:row>41</xdr:row>
      <xdr:rowOff>3983490</xdr:rowOff>
    </xdr:to>
    <xdr:pic>
      <xdr:nvPicPr>
        <xdr:cNvPr id="23" name="22 Imagen"/>
        <xdr:cNvPicPr>
          <a:picLocks noChangeAspect="1"/>
        </xdr:cNvPicPr>
      </xdr:nvPicPr>
      <xdr:blipFill rotWithShape="1">
        <a:blip xmlns:r="http://schemas.openxmlformats.org/officeDocument/2006/relationships" r:embed="rId2"/>
        <a:srcRect l="8420" t="15628" r="5405" b="12098"/>
        <a:stretch/>
      </xdr:blipFill>
      <xdr:spPr>
        <a:xfrm>
          <a:off x="884464" y="8041822"/>
          <a:ext cx="8304911" cy="3901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485775</xdr:colOff>
      <xdr:row>2</xdr:row>
      <xdr:rowOff>9525</xdr:rowOff>
    </xdr:to>
    <xdr:grpSp>
      <xdr:nvGrpSpPr>
        <xdr:cNvPr id="689602" name="Group 3"/>
        <xdr:cNvGrpSpPr>
          <a:grpSpLocks noChangeAspect="1"/>
        </xdr:cNvGrpSpPr>
      </xdr:nvGrpSpPr>
      <xdr:grpSpPr bwMode="auto">
        <a:xfrm>
          <a:off x="85725" y="0"/>
          <a:ext cx="8810625" cy="847725"/>
          <a:chOff x="9" y="0"/>
          <a:chExt cx="925" cy="89"/>
        </a:xfrm>
      </xdr:grpSpPr>
      <xdr:sp macro="" textlink="">
        <xdr:nvSpPr>
          <xdr:cNvPr id="689603" name="AutoShape 2"/>
          <xdr:cNvSpPr>
            <a:spLocks noChangeAspect="1" noChangeArrowheads="1"/>
          </xdr:cNvSpPr>
        </xdr:nvSpPr>
        <xdr:spPr bwMode="auto">
          <a:xfrm>
            <a:off x="9" y="0"/>
            <a:ext cx="925" cy="89"/>
          </a:xfrm>
          <a:prstGeom prst="rect">
            <a:avLst/>
          </a:prstGeom>
          <a:noFill/>
          <a:ln w="9525">
            <a:noFill/>
            <a:miter lim="800000"/>
            <a:headEnd/>
            <a:tailEnd/>
          </a:ln>
        </xdr:spPr>
      </xdr:sp>
      <xdr:sp macro="" textlink="">
        <xdr:nvSpPr>
          <xdr:cNvPr id="689604" name="Rectangle 4"/>
          <xdr:cNvSpPr>
            <a:spLocks noChangeArrowheads="1"/>
          </xdr:cNvSpPr>
        </xdr:nvSpPr>
        <xdr:spPr bwMode="auto">
          <a:xfrm>
            <a:off x="12" y="69"/>
            <a:ext cx="1" cy="17"/>
          </a:xfrm>
          <a:prstGeom prst="rect">
            <a:avLst/>
          </a:prstGeom>
          <a:noFill/>
          <a:ln w="9525">
            <a:noFill/>
            <a:miter lim="800000"/>
            <a:headEnd/>
            <a:tailEnd/>
          </a:ln>
        </xdr:spPr>
      </xdr:sp>
      <xdr:sp macro="" textlink="">
        <xdr:nvSpPr>
          <xdr:cNvPr id="1029" name="Rectangle 5"/>
          <xdr:cNvSpPr>
            <a:spLocks noChangeArrowheads="1"/>
          </xdr:cNvSpPr>
        </xdr:nvSpPr>
        <xdr:spPr bwMode="auto">
          <a:xfrm>
            <a:off x="802" y="25"/>
            <a:ext cx="77" cy="21"/>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QER LA 001</a:t>
            </a:r>
          </a:p>
        </xdr:txBody>
      </xdr:sp>
      <xdr:sp macro="" textlink="">
        <xdr:nvSpPr>
          <xdr:cNvPr id="1030" name="Rectangle 6"/>
          <xdr:cNvSpPr>
            <a:spLocks noChangeArrowheads="1"/>
          </xdr:cNvSpPr>
        </xdr:nvSpPr>
        <xdr:spPr bwMode="auto">
          <a:xfrm>
            <a:off x="816" y="46"/>
            <a:ext cx="49" cy="20"/>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Rev. 03</a:t>
            </a:r>
          </a:p>
        </xdr:txBody>
      </xdr:sp>
      <xdr:sp macro="" textlink="">
        <xdr:nvSpPr>
          <xdr:cNvPr id="1031" name="Rectangle 7"/>
          <xdr:cNvSpPr>
            <a:spLocks noChangeArrowheads="1"/>
          </xdr:cNvSpPr>
        </xdr:nvSpPr>
        <xdr:spPr bwMode="auto">
          <a:xfrm>
            <a:off x="327" y="33"/>
            <a:ext cx="311" cy="25"/>
          </a:xfrm>
          <a:prstGeom prst="rect">
            <a:avLst/>
          </a:prstGeom>
          <a:noFill/>
          <a:ln w="9525">
            <a:noFill/>
            <a:miter lim="800000"/>
            <a:headEnd/>
            <a:tailEnd/>
          </a:ln>
        </xdr:spPr>
        <xdr:txBody>
          <a:bodyPr wrap="none" lIns="0" tIns="0" rIns="0" bIns="0" anchor="t" upright="1">
            <a:spAutoFit/>
          </a:bodyPr>
          <a:lstStyle/>
          <a:p>
            <a:pPr algn="l" rtl="0">
              <a:defRPr sz="1000"/>
            </a:pPr>
            <a:r>
              <a:rPr lang="es-AR" sz="1400" b="1" i="0" u="none" strike="noStrike" baseline="0">
                <a:solidFill>
                  <a:srgbClr val="0070C0"/>
                </a:solidFill>
                <a:latin typeface="Calibri"/>
              </a:rPr>
              <a:t>EVALUACIÓN DE PROVEEDORES Q&amp;EHS</a:t>
            </a:r>
          </a:p>
        </xdr:txBody>
      </xdr:sp>
      <xdr:sp macro="" textlink="">
        <xdr:nvSpPr>
          <xdr:cNvPr id="689608" name="Line 8"/>
          <xdr:cNvSpPr>
            <a:spLocks noChangeShapeType="1"/>
          </xdr:cNvSpPr>
        </xdr:nvSpPr>
        <xdr:spPr bwMode="auto">
          <a:xfrm>
            <a:off x="9" y="0"/>
            <a:ext cx="1" cy="89"/>
          </a:xfrm>
          <a:prstGeom prst="line">
            <a:avLst/>
          </a:prstGeom>
          <a:noFill/>
          <a:ln w="0">
            <a:solidFill>
              <a:srgbClr val="000000"/>
            </a:solidFill>
            <a:round/>
            <a:headEnd/>
            <a:tailEnd/>
          </a:ln>
        </xdr:spPr>
      </xdr:sp>
      <xdr:sp macro="" textlink="">
        <xdr:nvSpPr>
          <xdr:cNvPr id="689609" name="Rectangle 9"/>
          <xdr:cNvSpPr>
            <a:spLocks noChangeArrowheads="1"/>
          </xdr:cNvSpPr>
        </xdr:nvSpPr>
        <xdr:spPr bwMode="auto">
          <a:xfrm>
            <a:off x="9" y="0"/>
            <a:ext cx="1" cy="89"/>
          </a:xfrm>
          <a:prstGeom prst="rect">
            <a:avLst/>
          </a:prstGeom>
          <a:solidFill>
            <a:srgbClr val="000000"/>
          </a:solidFill>
          <a:ln w="9525">
            <a:noFill/>
            <a:miter lim="800000"/>
            <a:headEnd/>
            <a:tailEnd/>
          </a:ln>
        </xdr:spPr>
      </xdr:sp>
      <xdr:sp macro="" textlink="">
        <xdr:nvSpPr>
          <xdr:cNvPr id="689610" name="Line 10"/>
          <xdr:cNvSpPr>
            <a:spLocks noChangeShapeType="1"/>
          </xdr:cNvSpPr>
        </xdr:nvSpPr>
        <xdr:spPr bwMode="auto">
          <a:xfrm>
            <a:off x="194" y="1"/>
            <a:ext cx="1" cy="88"/>
          </a:xfrm>
          <a:prstGeom prst="line">
            <a:avLst/>
          </a:prstGeom>
          <a:noFill/>
          <a:ln w="0">
            <a:solidFill>
              <a:srgbClr val="000000"/>
            </a:solidFill>
            <a:round/>
            <a:headEnd/>
            <a:tailEnd/>
          </a:ln>
        </xdr:spPr>
      </xdr:sp>
      <xdr:sp macro="" textlink="">
        <xdr:nvSpPr>
          <xdr:cNvPr id="689611" name="Rectangle 11"/>
          <xdr:cNvSpPr>
            <a:spLocks noChangeArrowheads="1"/>
          </xdr:cNvSpPr>
        </xdr:nvSpPr>
        <xdr:spPr bwMode="auto">
          <a:xfrm>
            <a:off x="194" y="1"/>
            <a:ext cx="1" cy="88"/>
          </a:xfrm>
          <a:prstGeom prst="rect">
            <a:avLst/>
          </a:prstGeom>
          <a:solidFill>
            <a:srgbClr val="000000"/>
          </a:solidFill>
          <a:ln w="9525">
            <a:noFill/>
            <a:miter lim="800000"/>
            <a:headEnd/>
            <a:tailEnd/>
          </a:ln>
        </xdr:spPr>
      </xdr:sp>
      <xdr:sp macro="" textlink="">
        <xdr:nvSpPr>
          <xdr:cNvPr id="689612" name="Line 12"/>
          <xdr:cNvSpPr>
            <a:spLocks noChangeShapeType="1"/>
          </xdr:cNvSpPr>
        </xdr:nvSpPr>
        <xdr:spPr bwMode="auto">
          <a:xfrm>
            <a:off x="748" y="1"/>
            <a:ext cx="1" cy="88"/>
          </a:xfrm>
          <a:prstGeom prst="line">
            <a:avLst/>
          </a:prstGeom>
          <a:noFill/>
          <a:ln w="0">
            <a:solidFill>
              <a:srgbClr val="000000"/>
            </a:solidFill>
            <a:round/>
            <a:headEnd/>
            <a:tailEnd/>
          </a:ln>
        </xdr:spPr>
      </xdr:sp>
      <xdr:sp macro="" textlink="">
        <xdr:nvSpPr>
          <xdr:cNvPr id="689613" name="Rectangle 13"/>
          <xdr:cNvSpPr>
            <a:spLocks noChangeArrowheads="1"/>
          </xdr:cNvSpPr>
        </xdr:nvSpPr>
        <xdr:spPr bwMode="auto">
          <a:xfrm>
            <a:off x="748" y="1"/>
            <a:ext cx="1" cy="88"/>
          </a:xfrm>
          <a:prstGeom prst="rect">
            <a:avLst/>
          </a:prstGeom>
          <a:solidFill>
            <a:srgbClr val="000000"/>
          </a:solidFill>
          <a:ln w="9525">
            <a:noFill/>
            <a:miter lim="800000"/>
            <a:headEnd/>
            <a:tailEnd/>
          </a:ln>
        </xdr:spPr>
      </xdr:sp>
      <xdr:sp macro="" textlink="">
        <xdr:nvSpPr>
          <xdr:cNvPr id="689614" name="Line 14"/>
          <xdr:cNvSpPr>
            <a:spLocks noChangeShapeType="1"/>
          </xdr:cNvSpPr>
        </xdr:nvSpPr>
        <xdr:spPr bwMode="auto">
          <a:xfrm>
            <a:off x="933" y="1"/>
            <a:ext cx="1" cy="88"/>
          </a:xfrm>
          <a:prstGeom prst="line">
            <a:avLst/>
          </a:prstGeom>
          <a:noFill/>
          <a:ln w="0">
            <a:solidFill>
              <a:srgbClr val="000000"/>
            </a:solidFill>
            <a:round/>
            <a:headEnd/>
            <a:tailEnd/>
          </a:ln>
        </xdr:spPr>
      </xdr:sp>
      <xdr:sp macro="" textlink="">
        <xdr:nvSpPr>
          <xdr:cNvPr id="689615" name="Rectangle 15"/>
          <xdr:cNvSpPr>
            <a:spLocks noChangeArrowheads="1"/>
          </xdr:cNvSpPr>
        </xdr:nvSpPr>
        <xdr:spPr bwMode="auto">
          <a:xfrm>
            <a:off x="933" y="1"/>
            <a:ext cx="1" cy="88"/>
          </a:xfrm>
          <a:prstGeom prst="rect">
            <a:avLst/>
          </a:prstGeom>
          <a:solidFill>
            <a:srgbClr val="000000"/>
          </a:solidFill>
          <a:ln w="9525">
            <a:noFill/>
            <a:miter lim="800000"/>
            <a:headEnd/>
            <a:tailEnd/>
          </a:ln>
        </xdr:spPr>
      </xdr:sp>
      <xdr:sp macro="" textlink="">
        <xdr:nvSpPr>
          <xdr:cNvPr id="689616" name="Line 16"/>
          <xdr:cNvSpPr>
            <a:spLocks noChangeShapeType="1"/>
          </xdr:cNvSpPr>
        </xdr:nvSpPr>
        <xdr:spPr bwMode="auto">
          <a:xfrm>
            <a:off x="10" y="0"/>
            <a:ext cx="924" cy="1"/>
          </a:xfrm>
          <a:prstGeom prst="line">
            <a:avLst/>
          </a:prstGeom>
          <a:noFill/>
          <a:ln w="0">
            <a:solidFill>
              <a:srgbClr val="000000"/>
            </a:solidFill>
            <a:round/>
            <a:headEnd/>
            <a:tailEnd/>
          </a:ln>
        </xdr:spPr>
      </xdr:sp>
      <xdr:sp macro="" textlink="">
        <xdr:nvSpPr>
          <xdr:cNvPr id="689617" name="Rectangle 17"/>
          <xdr:cNvSpPr>
            <a:spLocks noChangeArrowheads="1"/>
          </xdr:cNvSpPr>
        </xdr:nvSpPr>
        <xdr:spPr bwMode="auto">
          <a:xfrm>
            <a:off x="10" y="0"/>
            <a:ext cx="924" cy="1"/>
          </a:xfrm>
          <a:prstGeom prst="rect">
            <a:avLst/>
          </a:prstGeom>
          <a:solidFill>
            <a:srgbClr val="000000"/>
          </a:solidFill>
          <a:ln w="9525">
            <a:noFill/>
            <a:miter lim="800000"/>
            <a:headEnd/>
            <a:tailEnd/>
          </a:ln>
        </xdr:spPr>
      </xdr:sp>
      <xdr:sp macro="" textlink="">
        <xdr:nvSpPr>
          <xdr:cNvPr id="689618" name="Line 18"/>
          <xdr:cNvSpPr>
            <a:spLocks noChangeShapeType="1"/>
          </xdr:cNvSpPr>
        </xdr:nvSpPr>
        <xdr:spPr bwMode="auto">
          <a:xfrm>
            <a:off x="10" y="88"/>
            <a:ext cx="924" cy="1"/>
          </a:xfrm>
          <a:prstGeom prst="line">
            <a:avLst/>
          </a:prstGeom>
          <a:noFill/>
          <a:ln w="0">
            <a:solidFill>
              <a:srgbClr val="000000"/>
            </a:solidFill>
            <a:round/>
            <a:headEnd/>
            <a:tailEnd/>
          </a:ln>
        </xdr:spPr>
      </xdr:sp>
      <xdr:sp macro="" textlink="">
        <xdr:nvSpPr>
          <xdr:cNvPr id="689619" name="Rectangle 19"/>
          <xdr:cNvSpPr>
            <a:spLocks noChangeArrowheads="1"/>
          </xdr:cNvSpPr>
        </xdr:nvSpPr>
        <xdr:spPr bwMode="auto">
          <a:xfrm>
            <a:off x="10" y="88"/>
            <a:ext cx="924" cy="1"/>
          </a:xfrm>
          <a:prstGeom prst="rect">
            <a:avLst/>
          </a:prstGeom>
          <a:solidFill>
            <a:srgbClr val="000000"/>
          </a:solidFill>
          <a:ln w="9525">
            <a:noFill/>
            <a:miter lim="800000"/>
            <a:headEnd/>
            <a:tailEnd/>
          </a:ln>
        </xdr:spPr>
      </xdr:sp>
      <xdr:pic>
        <xdr:nvPicPr>
          <xdr:cNvPr id="689620"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34" y="21"/>
            <a:ext cx="134" cy="41"/>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485775</xdr:colOff>
      <xdr:row>2</xdr:row>
      <xdr:rowOff>9525</xdr:rowOff>
    </xdr:to>
    <xdr:grpSp>
      <xdr:nvGrpSpPr>
        <xdr:cNvPr id="690626" name="Group 3"/>
        <xdr:cNvGrpSpPr>
          <a:grpSpLocks noChangeAspect="1"/>
        </xdr:cNvGrpSpPr>
      </xdr:nvGrpSpPr>
      <xdr:grpSpPr bwMode="auto">
        <a:xfrm>
          <a:off x="85725" y="0"/>
          <a:ext cx="8810625" cy="847725"/>
          <a:chOff x="9" y="0"/>
          <a:chExt cx="925" cy="89"/>
        </a:xfrm>
      </xdr:grpSpPr>
      <xdr:sp macro="" textlink="">
        <xdr:nvSpPr>
          <xdr:cNvPr id="690627" name="AutoShape 2"/>
          <xdr:cNvSpPr>
            <a:spLocks noChangeAspect="1" noChangeArrowheads="1"/>
          </xdr:cNvSpPr>
        </xdr:nvSpPr>
        <xdr:spPr bwMode="auto">
          <a:xfrm>
            <a:off x="9" y="0"/>
            <a:ext cx="925" cy="89"/>
          </a:xfrm>
          <a:prstGeom prst="rect">
            <a:avLst/>
          </a:prstGeom>
          <a:noFill/>
          <a:ln w="9525">
            <a:noFill/>
            <a:miter lim="800000"/>
            <a:headEnd/>
            <a:tailEnd/>
          </a:ln>
        </xdr:spPr>
      </xdr:sp>
      <xdr:sp macro="" textlink="">
        <xdr:nvSpPr>
          <xdr:cNvPr id="690628" name="Rectangle 4"/>
          <xdr:cNvSpPr>
            <a:spLocks noChangeArrowheads="1"/>
          </xdr:cNvSpPr>
        </xdr:nvSpPr>
        <xdr:spPr bwMode="auto">
          <a:xfrm>
            <a:off x="12" y="69"/>
            <a:ext cx="1" cy="17"/>
          </a:xfrm>
          <a:prstGeom prst="rect">
            <a:avLst/>
          </a:prstGeom>
          <a:noFill/>
          <a:ln w="9525">
            <a:noFill/>
            <a:miter lim="800000"/>
            <a:headEnd/>
            <a:tailEnd/>
          </a:ln>
        </xdr:spPr>
      </xdr:sp>
      <xdr:sp macro="" textlink="">
        <xdr:nvSpPr>
          <xdr:cNvPr id="2053" name="Rectangle 5"/>
          <xdr:cNvSpPr>
            <a:spLocks noChangeArrowheads="1"/>
          </xdr:cNvSpPr>
        </xdr:nvSpPr>
        <xdr:spPr bwMode="auto">
          <a:xfrm>
            <a:off x="802" y="25"/>
            <a:ext cx="77" cy="21"/>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QER LA 001</a:t>
            </a:r>
          </a:p>
        </xdr:txBody>
      </xdr:sp>
      <xdr:sp macro="" textlink="">
        <xdr:nvSpPr>
          <xdr:cNvPr id="2054" name="Rectangle 6"/>
          <xdr:cNvSpPr>
            <a:spLocks noChangeArrowheads="1"/>
          </xdr:cNvSpPr>
        </xdr:nvSpPr>
        <xdr:spPr bwMode="auto">
          <a:xfrm>
            <a:off x="816" y="46"/>
            <a:ext cx="49" cy="20"/>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Rev. 03</a:t>
            </a:r>
          </a:p>
        </xdr:txBody>
      </xdr:sp>
      <xdr:sp macro="" textlink="">
        <xdr:nvSpPr>
          <xdr:cNvPr id="2055" name="Rectangle 7"/>
          <xdr:cNvSpPr>
            <a:spLocks noChangeArrowheads="1"/>
          </xdr:cNvSpPr>
        </xdr:nvSpPr>
        <xdr:spPr bwMode="auto">
          <a:xfrm>
            <a:off x="327" y="33"/>
            <a:ext cx="311" cy="25"/>
          </a:xfrm>
          <a:prstGeom prst="rect">
            <a:avLst/>
          </a:prstGeom>
          <a:noFill/>
          <a:ln w="9525">
            <a:noFill/>
            <a:miter lim="800000"/>
            <a:headEnd/>
            <a:tailEnd/>
          </a:ln>
        </xdr:spPr>
        <xdr:txBody>
          <a:bodyPr wrap="none" lIns="0" tIns="0" rIns="0" bIns="0" anchor="t" upright="1">
            <a:spAutoFit/>
          </a:bodyPr>
          <a:lstStyle/>
          <a:p>
            <a:pPr algn="l" rtl="0">
              <a:defRPr sz="1000"/>
            </a:pPr>
            <a:r>
              <a:rPr lang="es-AR" sz="1400" b="1" i="0" u="none" strike="noStrike" baseline="0">
                <a:solidFill>
                  <a:srgbClr val="0070C0"/>
                </a:solidFill>
                <a:latin typeface="Calibri"/>
              </a:rPr>
              <a:t>EVALUACIÓN DE PROVEEDORES Q&amp;EHS </a:t>
            </a:r>
          </a:p>
        </xdr:txBody>
      </xdr:sp>
      <xdr:sp macro="" textlink="">
        <xdr:nvSpPr>
          <xdr:cNvPr id="690632" name="Line 8"/>
          <xdr:cNvSpPr>
            <a:spLocks noChangeShapeType="1"/>
          </xdr:cNvSpPr>
        </xdr:nvSpPr>
        <xdr:spPr bwMode="auto">
          <a:xfrm>
            <a:off x="9" y="0"/>
            <a:ext cx="1" cy="89"/>
          </a:xfrm>
          <a:prstGeom prst="line">
            <a:avLst/>
          </a:prstGeom>
          <a:noFill/>
          <a:ln w="0">
            <a:solidFill>
              <a:srgbClr val="000000"/>
            </a:solidFill>
            <a:round/>
            <a:headEnd/>
            <a:tailEnd/>
          </a:ln>
        </xdr:spPr>
      </xdr:sp>
      <xdr:sp macro="" textlink="">
        <xdr:nvSpPr>
          <xdr:cNvPr id="690633" name="Rectangle 9"/>
          <xdr:cNvSpPr>
            <a:spLocks noChangeArrowheads="1"/>
          </xdr:cNvSpPr>
        </xdr:nvSpPr>
        <xdr:spPr bwMode="auto">
          <a:xfrm>
            <a:off x="9" y="0"/>
            <a:ext cx="1" cy="89"/>
          </a:xfrm>
          <a:prstGeom prst="rect">
            <a:avLst/>
          </a:prstGeom>
          <a:solidFill>
            <a:srgbClr val="000000"/>
          </a:solidFill>
          <a:ln w="9525">
            <a:noFill/>
            <a:miter lim="800000"/>
            <a:headEnd/>
            <a:tailEnd/>
          </a:ln>
        </xdr:spPr>
      </xdr:sp>
      <xdr:sp macro="" textlink="">
        <xdr:nvSpPr>
          <xdr:cNvPr id="690634" name="Line 10"/>
          <xdr:cNvSpPr>
            <a:spLocks noChangeShapeType="1"/>
          </xdr:cNvSpPr>
        </xdr:nvSpPr>
        <xdr:spPr bwMode="auto">
          <a:xfrm>
            <a:off x="194" y="1"/>
            <a:ext cx="1" cy="88"/>
          </a:xfrm>
          <a:prstGeom prst="line">
            <a:avLst/>
          </a:prstGeom>
          <a:noFill/>
          <a:ln w="0">
            <a:solidFill>
              <a:srgbClr val="000000"/>
            </a:solidFill>
            <a:round/>
            <a:headEnd/>
            <a:tailEnd/>
          </a:ln>
        </xdr:spPr>
      </xdr:sp>
      <xdr:sp macro="" textlink="">
        <xdr:nvSpPr>
          <xdr:cNvPr id="690635" name="Rectangle 11"/>
          <xdr:cNvSpPr>
            <a:spLocks noChangeArrowheads="1"/>
          </xdr:cNvSpPr>
        </xdr:nvSpPr>
        <xdr:spPr bwMode="auto">
          <a:xfrm>
            <a:off x="194" y="1"/>
            <a:ext cx="1" cy="88"/>
          </a:xfrm>
          <a:prstGeom prst="rect">
            <a:avLst/>
          </a:prstGeom>
          <a:solidFill>
            <a:srgbClr val="000000"/>
          </a:solidFill>
          <a:ln w="9525">
            <a:noFill/>
            <a:miter lim="800000"/>
            <a:headEnd/>
            <a:tailEnd/>
          </a:ln>
        </xdr:spPr>
      </xdr:sp>
      <xdr:sp macro="" textlink="">
        <xdr:nvSpPr>
          <xdr:cNvPr id="690636" name="Line 12"/>
          <xdr:cNvSpPr>
            <a:spLocks noChangeShapeType="1"/>
          </xdr:cNvSpPr>
        </xdr:nvSpPr>
        <xdr:spPr bwMode="auto">
          <a:xfrm>
            <a:off x="748" y="1"/>
            <a:ext cx="1" cy="88"/>
          </a:xfrm>
          <a:prstGeom prst="line">
            <a:avLst/>
          </a:prstGeom>
          <a:noFill/>
          <a:ln w="0">
            <a:solidFill>
              <a:srgbClr val="000000"/>
            </a:solidFill>
            <a:round/>
            <a:headEnd/>
            <a:tailEnd/>
          </a:ln>
        </xdr:spPr>
      </xdr:sp>
      <xdr:sp macro="" textlink="">
        <xdr:nvSpPr>
          <xdr:cNvPr id="690637" name="Rectangle 13"/>
          <xdr:cNvSpPr>
            <a:spLocks noChangeArrowheads="1"/>
          </xdr:cNvSpPr>
        </xdr:nvSpPr>
        <xdr:spPr bwMode="auto">
          <a:xfrm>
            <a:off x="748" y="1"/>
            <a:ext cx="1" cy="88"/>
          </a:xfrm>
          <a:prstGeom prst="rect">
            <a:avLst/>
          </a:prstGeom>
          <a:solidFill>
            <a:srgbClr val="000000"/>
          </a:solidFill>
          <a:ln w="9525">
            <a:noFill/>
            <a:miter lim="800000"/>
            <a:headEnd/>
            <a:tailEnd/>
          </a:ln>
        </xdr:spPr>
      </xdr:sp>
      <xdr:sp macro="" textlink="">
        <xdr:nvSpPr>
          <xdr:cNvPr id="690638" name="Line 14"/>
          <xdr:cNvSpPr>
            <a:spLocks noChangeShapeType="1"/>
          </xdr:cNvSpPr>
        </xdr:nvSpPr>
        <xdr:spPr bwMode="auto">
          <a:xfrm>
            <a:off x="933" y="1"/>
            <a:ext cx="1" cy="88"/>
          </a:xfrm>
          <a:prstGeom prst="line">
            <a:avLst/>
          </a:prstGeom>
          <a:noFill/>
          <a:ln w="0">
            <a:solidFill>
              <a:srgbClr val="000000"/>
            </a:solidFill>
            <a:round/>
            <a:headEnd/>
            <a:tailEnd/>
          </a:ln>
        </xdr:spPr>
      </xdr:sp>
      <xdr:sp macro="" textlink="">
        <xdr:nvSpPr>
          <xdr:cNvPr id="690639" name="Rectangle 15"/>
          <xdr:cNvSpPr>
            <a:spLocks noChangeArrowheads="1"/>
          </xdr:cNvSpPr>
        </xdr:nvSpPr>
        <xdr:spPr bwMode="auto">
          <a:xfrm>
            <a:off x="933" y="1"/>
            <a:ext cx="1" cy="88"/>
          </a:xfrm>
          <a:prstGeom prst="rect">
            <a:avLst/>
          </a:prstGeom>
          <a:solidFill>
            <a:srgbClr val="000000"/>
          </a:solidFill>
          <a:ln w="9525">
            <a:noFill/>
            <a:miter lim="800000"/>
            <a:headEnd/>
            <a:tailEnd/>
          </a:ln>
        </xdr:spPr>
      </xdr:sp>
      <xdr:sp macro="" textlink="">
        <xdr:nvSpPr>
          <xdr:cNvPr id="690640" name="Line 16"/>
          <xdr:cNvSpPr>
            <a:spLocks noChangeShapeType="1"/>
          </xdr:cNvSpPr>
        </xdr:nvSpPr>
        <xdr:spPr bwMode="auto">
          <a:xfrm>
            <a:off x="10" y="0"/>
            <a:ext cx="924" cy="1"/>
          </a:xfrm>
          <a:prstGeom prst="line">
            <a:avLst/>
          </a:prstGeom>
          <a:noFill/>
          <a:ln w="0">
            <a:solidFill>
              <a:srgbClr val="000000"/>
            </a:solidFill>
            <a:round/>
            <a:headEnd/>
            <a:tailEnd/>
          </a:ln>
        </xdr:spPr>
      </xdr:sp>
      <xdr:sp macro="" textlink="">
        <xdr:nvSpPr>
          <xdr:cNvPr id="690641" name="Rectangle 17"/>
          <xdr:cNvSpPr>
            <a:spLocks noChangeArrowheads="1"/>
          </xdr:cNvSpPr>
        </xdr:nvSpPr>
        <xdr:spPr bwMode="auto">
          <a:xfrm>
            <a:off x="10" y="0"/>
            <a:ext cx="924" cy="1"/>
          </a:xfrm>
          <a:prstGeom prst="rect">
            <a:avLst/>
          </a:prstGeom>
          <a:solidFill>
            <a:srgbClr val="000000"/>
          </a:solidFill>
          <a:ln w="9525">
            <a:noFill/>
            <a:miter lim="800000"/>
            <a:headEnd/>
            <a:tailEnd/>
          </a:ln>
        </xdr:spPr>
      </xdr:sp>
      <xdr:sp macro="" textlink="">
        <xdr:nvSpPr>
          <xdr:cNvPr id="690642" name="Line 18"/>
          <xdr:cNvSpPr>
            <a:spLocks noChangeShapeType="1"/>
          </xdr:cNvSpPr>
        </xdr:nvSpPr>
        <xdr:spPr bwMode="auto">
          <a:xfrm>
            <a:off x="10" y="88"/>
            <a:ext cx="924" cy="1"/>
          </a:xfrm>
          <a:prstGeom prst="line">
            <a:avLst/>
          </a:prstGeom>
          <a:noFill/>
          <a:ln w="0">
            <a:solidFill>
              <a:srgbClr val="000000"/>
            </a:solidFill>
            <a:round/>
            <a:headEnd/>
            <a:tailEnd/>
          </a:ln>
        </xdr:spPr>
      </xdr:sp>
      <xdr:sp macro="" textlink="">
        <xdr:nvSpPr>
          <xdr:cNvPr id="690643" name="Rectangle 19"/>
          <xdr:cNvSpPr>
            <a:spLocks noChangeArrowheads="1"/>
          </xdr:cNvSpPr>
        </xdr:nvSpPr>
        <xdr:spPr bwMode="auto">
          <a:xfrm>
            <a:off x="10" y="88"/>
            <a:ext cx="924" cy="1"/>
          </a:xfrm>
          <a:prstGeom prst="rect">
            <a:avLst/>
          </a:prstGeom>
          <a:solidFill>
            <a:srgbClr val="000000"/>
          </a:solidFill>
          <a:ln w="9525">
            <a:noFill/>
            <a:miter lim="800000"/>
            <a:headEnd/>
            <a:tailEnd/>
          </a:ln>
        </xdr:spPr>
      </xdr:sp>
      <xdr:pic>
        <xdr:nvPicPr>
          <xdr:cNvPr id="690644"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34" y="21"/>
            <a:ext cx="134" cy="41"/>
          </a:xfrm>
          <a:prstGeom prst="rect">
            <a:avLst/>
          </a:prstGeom>
          <a:noFill/>
          <a:ln w="9525">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485775</xdr:colOff>
      <xdr:row>2</xdr:row>
      <xdr:rowOff>9525</xdr:rowOff>
    </xdr:to>
    <xdr:grpSp>
      <xdr:nvGrpSpPr>
        <xdr:cNvPr id="691650" name="Group 3"/>
        <xdr:cNvGrpSpPr>
          <a:grpSpLocks noChangeAspect="1"/>
        </xdr:cNvGrpSpPr>
      </xdr:nvGrpSpPr>
      <xdr:grpSpPr bwMode="auto">
        <a:xfrm>
          <a:off x="84667" y="0"/>
          <a:ext cx="8825441" cy="856192"/>
          <a:chOff x="9" y="0"/>
          <a:chExt cx="925" cy="89"/>
        </a:xfrm>
      </xdr:grpSpPr>
      <xdr:sp macro="" textlink="">
        <xdr:nvSpPr>
          <xdr:cNvPr id="691651" name="AutoShape 2"/>
          <xdr:cNvSpPr>
            <a:spLocks noChangeAspect="1" noChangeArrowheads="1"/>
          </xdr:cNvSpPr>
        </xdr:nvSpPr>
        <xdr:spPr bwMode="auto">
          <a:xfrm>
            <a:off x="9" y="0"/>
            <a:ext cx="925" cy="89"/>
          </a:xfrm>
          <a:prstGeom prst="rect">
            <a:avLst/>
          </a:prstGeom>
          <a:noFill/>
          <a:ln w="9525">
            <a:noFill/>
            <a:miter lim="800000"/>
            <a:headEnd/>
            <a:tailEnd/>
          </a:ln>
        </xdr:spPr>
      </xdr:sp>
      <xdr:sp macro="" textlink="">
        <xdr:nvSpPr>
          <xdr:cNvPr id="691652" name="Rectangle 4"/>
          <xdr:cNvSpPr>
            <a:spLocks noChangeArrowheads="1"/>
          </xdr:cNvSpPr>
        </xdr:nvSpPr>
        <xdr:spPr bwMode="auto">
          <a:xfrm>
            <a:off x="12" y="69"/>
            <a:ext cx="1" cy="17"/>
          </a:xfrm>
          <a:prstGeom prst="rect">
            <a:avLst/>
          </a:prstGeom>
          <a:noFill/>
          <a:ln w="9525">
            <a:noFill/>
            <a:miter lim="800000"/>
            <a:headEnd/>
            <a:tailEnd/>
          </a:ln>
        </xdr:spPr>
      </xdr:sp>
      <xdr:sp macro="" textlink="">
        <xdr:nvSpPr>
          <xdr:cNvPr id="3077" name="Rectangle 5"/>
          <xdr:cNvSpPr>
            <a:spLocks noChangeArrowheads="1"/>
          </xdr:cNvSpPr>
        </xdr:nvSpPr>
        <xdr:spPr bwMode="auto">
          <a:xfrm>
            <a:off x="802" y="25"/>
            <a:ext cx="77" cy="21"/>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QER LA 001</a:t>
            </a:r>
          </a:p>
        </xdr:txBody>
      </xdr:sp>
      <xdr:sp macro="" textlink="">
        <xdr:nvSpPr>
          <xdr:cNvPr id="3078" name="Rectangle 6"/>
          <xdr:cNvSpPr>
            <a:spLocks noChangeArrowheads="1"/>
          </xdr:cNvSpPr>
        </xdr:nvSpPr>
        <xdr:spPr bwMode="auto">
          <a:xfrm>
            <a:off x="816" y="46"/>
            <a:ext cx="49" cy="20"/>
          </a:xfrm>
          <a:prstGeom prst="rect">
            <a:avLst/>
          </a:prstGeom>
          <a:noFill/>
          <a:ln w="9525">
            <a:noFill/>
            <a:miter lim="800000"/>
            <a:headEnd/>
            <a:tailEnd/>
          </a:ln>
        </xdr:spPr>
        <xdr:txBody>
          <a:bodyPr wrap="none" lIns="0" tIns="0" rIns="0" bIns="0" anchor="t" upright="1">
            <a:spAutoFit/>
          </a:bodyPr>
          <a:lstStyle/>
          <a:p>
            <a:pPr algn="l" rtl="0">
              <a:defRPr sz="1000"/>
            </a:pPr>
            <a:r>
              <a:rPr lang="es-AR" sz="1200" b="1" i="0" u="none" strike="noStrike" baseline="0">
                <a:solidFill>
                  <a:srgbClr val="7F7F7F"/>
                </a:solidFill>
                <a:latin typeface="Calibri"/>
              </a:rPr>
              <a:t>Rev. 03</a:t>
            </a:r>
          </a:p>
        </xdr:txBody>
      </xdr:sp>
      <xdr:sp macro="" textlink="">
        <xdr:nvSpPr>
          <xdr:cNvPr id="3079" name="Rectangle 7"/>
          <xdr:cNvSpPr>
            <a:spLocks noChangeArrowheads="1"/>
          </xdr:cNvSpPr>
        </xdr:nvSpPr>
        <xdr:spPr bwMode="auto">
          <a:xfrm>
            <a:off x="327" y="33"/>
            <a:ext cx="311" cy="25"/>
          </a:xfrm>
          <a:prstGeom prst="rect">
            <a:avLst/>
          </a:prstGeom>
          <a:noFill/>
          <a:ln w="9525">
            <a:noFill/>
            <a:miter lim="800000"/>
            <a:headEnd/>
            <a:tailEnd/>
          </a:ln>
        </xdr:spPr>
        <xdr:txBody>
          <a:bodyPr wrap="none" lIns="0" tIns="0" rIns="0" bIns="0" anchor="t" upright="1">
            <a:spAutoFit/>
          </a:bodyPr>
          <a:lstStyle/>
          <a:p>
            <a:pPr algn="l" rtl="0">
              <a:defRPr sz="1000"/>
            </a:pPr>
            <a:r>
              <a:rPr lang="es-AR" sz="1400" b="1" i="0" u="none" strike="noStrike" baseline="0">
                <a:solidFill>
                  <a:srgbClr val="0070C0"/>
                </a:solidFill>
                <a:latin typeface="Calibri"/>
              </a:rPr>
              <a:t>EVALUACIÓN DE PROVEEDORES Q&amp;EHS </a:t>
            </a:r>
          </a:p>
        </xdr:txBody>
      </xdr:sp>
      <xdr:sp macro="" textlink="">
        <xdr:nvSpPr>
          <xdr:cNvPr id="691656" name="Line 8"/>
          <xdr:cNvSpPr>
            <a:spLocks noChangeShapeType="1"/>
          </xdr:cNvSpPr>
        </xdr:nvSpPr>
        <xdr:spPr bwMode="auto">
          <a:xfrm>
            <a:off x="9" y="0"/>
            <a:ext cx="1" cy="89"/>
          </a:xfrm>
          <a:prstGeom prst="line">
            <a:avLst/>
          </a:prstGeom>
          <a:noFill/>
          <a:ln w="0">
            <a:solidFill>
              <a:srgbClr val="000000"/>
            </a:solidFill>
            <a:round/>
            <a:headEnd/>
            <a:tailEnd/>
          </a:ln>
        </xdr:spPr>
      </xdr:sp>
      <xdr:sp macro="" textlink="">
        <xdr:nvSpPr>
          <xdr:cNvPr id="691657" name="Rectangle 9"/>
          <xdr:cNvSpPr>
            <a:spLocks noChangeArrowheads="1"/>
          </xdr:cNvSpPr>
        </xdr:nvSpPr>
        <xdr:spPr bwMode="auto">
          <a:xfrm>
            <a:off x="9" y="0"/>
            <a:ext cx="1" cy="89"/>
          </a:xfrm>
          <a:prstGeom prst="rect">
            <a:avLst/>
          </a:prstGeom>
          <a:solidFill>
            <a:srgbClr val="000000"/>
          </a:solidFill>
          <a:ln w="9525">
            <a:noFill/>
            <a:miter lim="800000"/>
            <a:headEnd/>
            <a:tailEnd/>
          </a:ln>
        </xdr:spPr>
      </xdr:sp>
      <xdr:sp macro="" textlink="">
        <xdr:nvSpPr>
          <xdr:cNvPr id="691658" name="Line 10"/>
          <xdr:cNvSpPr>
            <a:spLocks noChangeShapeType="1"/>
          </xdr:cNvSpPr>
        </xdr:nvSpPr>
        <xdr:spPr bwMode="auto">
          <a:xfrm>
            <a:off x="194" y="1"/>
            <a:ext cx="1" cy="88"/>
          </a:xfrm>
          <a:prstGeom prst="line">
            <a:avLst/>
          </a:prstGeom>
          <a:noFill/>
          <a:ln w="0">
            <a:solidFill>
              <a:srgbClr val="000000"/>
            </a:solidFill>
            <a:round/>
            <a:headEnd/>
            <a:tailEnd/>
          </a:ln>
        </xdr:spPr>
      </xdr:sp>
      <xdr:sp macro="" textlink="">
        <xdr:nvSpPr>
          <xdr:cNvPr id="691659" name="Rectangle 11"/>
          <xdr:cNvSpPr>
            <a:spLocks noChangeArrowheads="1"/>
          </xdr:cNvSpPr>
        </xdr:nvSpPr>
        <xdr:spPr bwMode="auto">
          <a:xfrm>
            <a:off x="194" y="1"/>
            <a:ext cx="1" cy="88"/>
          </a:xfrm>
          <a:prstGeom prst="rect">
            <a:avLst/>
          </a:prstGeom>
          <a:solidFill>
            <a:srgbClr val="000000"/>
          </a:solidFill>
          <a:ln w="9525">
            <a:noFill/>
            <a:miter lim="800000"/>
            <a:headEnd/>
            <a:tailEnd/>
          </a:ln>
        </xdr:spPr>
      </xdr:sp>
      <xdr:sp macro="" textlink="">
        <xdr:nvSpPr>
          <xdr:cNvPr id="691660" name="Line 12"/>
          <xdr:cNvSpPr>
            <a:spLocks noChangeShapeType="1"/>
          </xdr:cNvSpPr>
        </xdr:nvSpPr>
        <xdr:spPr bwMode="auto">
          <a:xfrm>
            <a:off x="748" y="1"/>
            <a:ext cx="1" cy="88"/>
          </a:xfrm>
          <a:prstGeom prst="line">
            <a:avLst/>
          </a:prstGeom>
          <a:noFill/>
          <a:ln w="0">
            <a:solidFill>
              <a:srgbClr val="000000"/>
            </a:solidFill>
            <a:round/>
            <a:headEnd/>
            <a:tailEnd/>
          </a:ln>
        </xdr:spPr>
      </xdr:sp>
      <xdr:sp macro="" textlink="">
        <xdr:nvSpPr>
          <xdr:cNvPr id="691661" name="Rectangle 13"/>
          <xdr:cNvSpPr>
            <a:spLocks noChangeArrowheads="1"/>
          </xdr:cNvSpPr>
        </xdr:nvSpPr>
        <xdr:spPr bwMode="auto">
          <a:xfrm>
            <a:off x="748" y="1"/>
            <a:ext cx="1" cy="88"/>
          </a:xfrm>
          <a:prstGeom prst="rect">
            <a:avLst/>
          </a:prstGeom>
          <a:solidFill>
            <a:srgbClr val="000000"/>
          </a:solidFill>
          <a:ln w="9525">
            <a:noFill/>
            <a:miter lim="800000"/>
            <a:headEnd/>
            <a:tailEnd/>
          </a:ln>
        </xdr:spPr>
      </xdr:sp>
      <xdr:sp macro="" textlink="">
        <xdr:nvSpPr>
          <xdr:cNvPr id="691662" name="Line 14"/>
          <xdr:cNvSpPr>
            <a:spLocks noChangeShapeType="1"/>
          </xdr:cNvSpPr>
        </xdr:nvSpPr>
        <xdr:spPr bwMode="auto">
          <a:xfrm>
            <a:off x="933" y="1"/>
            <a:ext cx="1" cy="88"/>
          </a:xfrm>
          <a:prstGeom prst="line">
            <a:avLst/>
          </a:prstGeom>
          <a:noFill/>
          <a:ln w="0">
            <a:solidFill>
              <a:srgbClr val="000000"/>
            </a:solidFill>
            <a:round/>
            <a:headEnd/>
            <a:tailEnd/>
          </a:ln>
        </xdr:spPr>
      </xdr:sp>
      <xdr:sp macro="" textlink="">
        <xdr:nvSpPr>
          <xdr:cNvPr id="691663" name="Rectangle 15"/>
          <xdr:cNvSpPr>
            <a:spLocks noChangeArrowheads="1"/>
          </xdr:cNvSpPr>
        </xdr:nvSpPr>
        <xdr:spPr bwMode="auto">
          <a:xfrm>
            <a:off x="933" y="1"/>
            <a:ext cx="1" cy="88"/>
          </a:xfrm>
          <a:prstGeom prst="rect">
            <a:avLst/>
          </a:prstGeom>
          <a:solidFill>
            <a:srgbClr val="000000"/>
          </a:solidFill>
          <a:ln w="9525">
            <a:noFill/>
            <a:miter lim="800000"/>
            <a:headEnd/>
            <a:tailEnd/>
          </a:ln>
        </xdr:spPr>
      </xdr:sp>
      <xdr:sp macro="" textlink="">
        <xdr:nvSpPr>
          <xdr:cNvPr id="691664" name="Line 16"/>
          <xdr:cNvSpPr>
            <a:spLocks noChangeShapeType="1"/>
          </xdr:cNvSpPr>
        </xdr:nvSpPr>
        <xdr:spPr bwMode="auto">
          <a:xfrm>
            <a:off x="10" y="0"/>
            <a:ext cx="924" cy="1"/>
          </a:xfrm>
          <a:prstGeom prst="line">
            <a:avLst/>
          </a:prstGeom>
          <a:noFill/>
          <a:ln w="0">
            <a:solidFill>
              <a:srgbClr val="000000"/>
            </a:solidFill>
            <a:round/>
            <a:headEnd/>
            <a:tailEnd/>
          </a:ln>
        </xdr:spPr>
      </xdr:sp>
      <xdr:sp macro="" textlink="">
        <xdr:nvSpPr>
          <xdr:cNvPr id="691665" name="Rectangle 17"/>
          <xdr:cNvSpPr>
            <a:spLocks noChangeArrowheads="1"/>
          </xdr:cNvSpPr>
        </xdr:nvSpPr>
        <xdr:spPr bwMode="auto">
          <a:xfrm>
            <a:off x="10" y="0"/>
            <a:ext cx="924" cy="1"/>
          </a:xfrm>
          <a:prstGeom prst="rect">
            <a:avLst/>
          </a:prstGeom>
          <a:solidFill>
            <a:srgbClr val="000000"/>
          </a:solidFill>
          <a:ln w="9525">
            <a:noFill/>
            <a:miter lim="800000"/>
            <a:headEnd/>
            <a:tailEnd/>
          </a:ln>
        </xdr:spPr>
      </xdr:sp>
      <xdr:sp macro="" textlink="">
        <xdr:nvSpPr>
          <xdr:cNvPr id="691666" name="Line 18"/>
          <xdr:cNvSpPr>
            <a:spLocks noChangeShapeType="1"/>
          </xdr:cNvSpPr>
        </xdr:nvSpPr>
        <xdr:spPr bwMode="auto">
          <a:xfrm>
            <a:off x="10" y="88"/>
            <a:ext cx="924" cy="1"/>
          </a:xfrm>
          <a:prstGeom prst="line">
            <a:avLst/>
          </a:prstGeom>
          <a:noFill/>
          <a:ln w="0">
            <a:solidFill>
              <a:srgbClr val="000000"/>
            </a:solidFill>
            <a:round/>
            <a:headEnd/>
            <a:tailEnd/>
          </a:ln>
        </xdr:spPr>
      </xdr:sp>
      <xdr:sp macro="" textlink="">
        <xdr:nvSpPr>
          <xdr:cNvPr id="691667" name="Rectangle 19"/>
          <xdr:cNvSpPr>
            <a:spLocks noChangeArrowheads="1"/>
          </xdr:cNvSpPr>
        </xdr:nvSpPr>
        <xdr:spPr bwMode="auto">
          <a:xfrm>
            <a:off x="10" y="88"/>
            <a:ext cx="924" cy="1"/>
          </a:xfrm>
          <a:prstGeom prst="rect">
            <a:avLst/>
          </a:prstGeom>
          <a:solidFill>
            <a:srgbClr val="000000"/>
          </a:solidFill>
          <a:ln w="9525">
            <a:noFill/>
            <a:miter lim="800000"/>
            <a:headEnd/>
            <a:tailEnd/>
          </a:ln>
        </xdr:spPr>
      </xdr:sp>
      <xdr:pic>
        <xdr:nvPicPr>
          <xdr:cNvPr id="691668"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34" y="21"/>
            <a:ext cx="134" cy="41"/>
          </a:xfrm>
          <a:prstGeom prst="rect">
            <a:avLst/>
          </a:prstGeom>
          <a:noFill/>
          <a:ln w="9525">
            <a:noFill/>
            <a:miter lim="800000"/>
            <a:headEnd/>
            <a:tailEnd/>
          </a:ln>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16</xdr:row>
      <xdr:rowOff>114300</xdr:rowOff>
    </xdr:from>
    <xdr:to>
      <xdr:col>16</xdr:col>
      <xdr:colOff>276225</xdr:colOff>
      <xdr:row>43</xdr:row>
      <xdr:rowOff>9525</xdr:rowOff>
    </xdr:to>
    <xdr:graphicFrame macro="">
      <xdr:nvGraphicFramePr>
        <xdr:cNvPr id="6988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0</xdr:rowOff>
    </xdr:from>
    <xdr:to>
      <xdr:col>4</xdr:col>
      <xdr:colOff>0</xdr:colOff>
      <xdr:row>0</xdr:row>
      <xdr:rowOff>0</xdr:rowOff>
    </xdr:to>
    <xdr:graphicFrame macro="">
      <xdr:nvGraphicFramePr>
        <xdr:cNvPr id="69883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57978</xdr:colOff>
      <xdr:row>4</xdr:row>
      <xdr:rowOff>150495</xdr:rowOff>
    </xdr:from>
    <xdr:to>
      <xdr:col>16</xdr:col>
      <xdr:colOff>321111</xdr:colOff>
      <xdr:row>14</xdr:row>
      <xdr:rowOff>133379</xdr:rowOff>
    </xdr:to>
    <xdr:sp macro="" textlink="">
      <xdr:nvSpPr>
        <xdr:cNvPr id="1032" name="Text Box 8"/>
        <xdr:cNvSpPr txBox="1">
          <a:spLocks noChangeArrowheads="1"/>
        </xdr:cNvSpPr>
      </xdr:nvSpPr>
      <xdr:spPr bwMode="auto">
        <a:xfrm>
          <a:off x="57978" y="800100"/>
          <a:ext cx="10456794" cy="1600200"/>
        </a:xfrm>
        <a:prstGeom prst="rect">
          <a:avLst/>
        </a:prstGeom>
        <a:solidFill>
          <a:schemeClr val="bg1">
            <a:lumMod val="75000"/>
          </a:schemeClr>
        </a:solidFill>
        <a:ln w="25400">
          <a:solidFill>
            <a:srgbClr val="000000"/>
          </a:solidFill>
          <a:miter lim="800000"/>
          <a:headEnd/>
          <a:tailEnd/>
        </a:ln>
      </xdr:spPr>
      <xdr:txBody>
        <a:bodyPr vertOverflow="clip" wrap="square" lIns="27432" tIns="22860" rIns="0" bIns="0" anchor="t" upright="1"/>
        <a:lstStyle/>
        <a:p>
          <a:pPr algn="l" rtl="1">
            <a:defRPr sz="1000"/>
          </a:pPr>
          <a:r>
            <a:rPr lang="en-US" sz="1000" b="1" i="0" u="sng" strike="noStrike">
              <a:solidFill>
                <a:sysClr val="windowText" lastClr="000000"/>
              </a:solidFill>
              <a:latin typeface="Colibri"/>
              <a:cs typeface="Times New Roman"/>
            </a:rPr>
            <a:t> PROGRAMA DE CALIFICACIÓN</a:t>
          </a:r>
          <a:r>
            <a:rPr lang="en-US" sz="1000" b="1" i="0" u="sng" strike="noStrike" baseline="0">
              <a:solidFill>
                <a:sysClr val="windowText" lastClr="000000"/>
              </a:solidFill>
              <a:latin typeface="Colibri"/>
              <a:cs typeface="Times New Roman"/>
            </a:rPr>
            <a:t> PARA LOS PROVEEDORES DE </a:t>
          </a:r>
          <a:r>
            <a:rPr lang="en-US" sz="1000" b="1" i="0" u="sng" strike="noStrike">
              <a:solidFill>
                <a:sysClr val="windowText" lastClr="000000"/>
              </a:solidFill>
              <a:latin typeface="Colibri"/>
              <a:cs typeface="Times New Roman"/>
            </a:rPr>
            <a:t>AVON </a:t>
          </a:r>
          <a:endParaRPr lang="en-US" sz="1000" b="0" i="0" u="sng" strike="noStrike">
            <a:solidFill>
              <a:sysClr val="windowText" lastClr="000000"/>
            </a:solidFill>
            <a:latin typeface="Colibri"/>
            <a:cs typeface="Times New Roman"/>
          </a:endParaRPr>
        </a:p>
        <a:p>
          <a:pPr algn="l" rtl="1">
            <a:defRPr sz="1000"/>
          </a:pPr>
          <a:endParaRPr lang="en-US" sz="1000" b="0" i="0" strike="noStrike">
            <a:solidFill>
              <a:sysClr val="windowText" lastClr="000000"/>
            </a:solidFill>
            <a:latin typeface="Colibri"/>
            <a:cs typeface="Times New Roman"/>
          </a:endParaRPr>
        </a:p>
        <a:p>
          <a:pPr algn="l" rtl="1">
            <a:defRPr sz="1000"/>
          </a:pPr>
          <a:r>
            <a:rPr lang="en-US" sz="1000" b="0" i="0" strike="noStrike" baseline="0">
              <a:solidFill>
                <a:sysClr val="windowText" lastClr="000000"/>
              </a:solidFill>
              <a:latin typeface="Colibri"/>
              <a:cs typeface="Times New Roman"/>
            </a:rPr>
            <a:t>Un relacionamiento cooperativo e integrado es un factor clave en la competitividad de nuestra cadena de suministros.</a:t>
          </a:r>
          <a:endParaRPr lang="en-US" sz="1000" b="0" i="0" strike="noStrike">
            <a:solidFill>
              <a:sysClr val="windowText" lastClr="000000"/>
            </a:solidFill>
            <a:latin typeface="Colibri"/>
            <a:cs typeface="Times New Roman"/>
          </a:endParaRPr>
        </a:p>
        <a:p>
          <a:pPr algn="l" rtl="1">
            <a:defRPr sz="1000"/>
          </a:pPr>
          <a:endParaRPr lang="en-US" sz="1000" b="0" i="0" strike="noStrike">
            <a:solidFill>
              <a:sysClr val="windowText" lastClr="000000"/>
            </a:solidFill>
            <a:latin typeface="Colibri"/>
            <a:cs typeface="Times New Roman"/>
          </a:endParaRPr>
        </a:p>
        <a:p>
          <a:pPr algn="l" rtl="1">
            <a:defRPr sz="1000"/>
          </a:pPr>
          <a:r>
            <a:rPr lang="en-US" sz="1000" b="0" i="0" strike="noStrike">
              <a:solidFill>
                <a:sysClr val="windowText" lastClr="000000"/>
              </a:solidFill>
              <a:latin typeface="Colibri"/>
              <a:cs typeface="Times New Roman"/>
            </a:rPr>
            <a:t>Con</a:t>
          </a:r>
          <a:r>
            <a:rPr lang="en-US" sz="1000" b="0" i="0" strike="noStrike" baseline="0">
              <a:solidFill>
                <a:sysClr val="windowText" lastClr="000000"/>
              </a:solidFill>
              <a:latin typeface="Colibri"/>
              <a:cs typeface="Times New Roman"/>
            </a:rPr>
            <a:t> la finalidad de realizar un análisis preciso del sistema gerencial de su empresa, </a:t>
          </a:r>
          <a:r>
            <a:rPr lang="en-US" sz="1000" b="0" i="0" strike="noStrike">
              <a:solidFill>
                <a:sysClr val="windowText" lastClr="000000"/>
              </a:solidFill>
              <a:latin typeface="Colibri"/>
              <a:cs typeface="Times New Roman"/>
            </a:rPr>
            <a:t>solicitamos completar el cuestionario de manera de poder evaluar la posibilidad de incluirlo dentro del proceso de aprobación de proveedores de </a:t>
          </a:r>
          <a:r>
            <a:rPr lang="en-US" sz="1000" b="0" i="0" strike="noStrike" baseline="0">
              <a:solidFill>
                <a:sysClr val="windowText" lastClr="000000"/>
              </a:solidFill>
              <a:latin typeface="Colibri"/>
              <a:cs typeface="Times New Roman"/>
            </a:rPr>
            <a:t>AVON</a:t>
          </a:r>
          <a:r>
            <a:rPr lang="en-US" sz="1000" b="0" i="0" strike="noStrike">
              <a:solidFill>
                <a:sysClr val="windowText" lastClr="000000"/>
              </a:solidFill>
              <a:latin typeface="Colibri"/>
              <a:cs typeface="Times New Roman"/>
            </a:rPr>
            <a:t>.</a:t>
          </a:r>
          <a:r>
            <a:rPr lang="en-US" sz="1000" b="0" i="0" strike="noStrike" baseline="0">
              <a:solidFill>
                <a:sysClr val="windowText" lastClr="000000"/>
              </a:solidFill>
              <a:latin typeface="Colibri"/>
              <a:cs typeface="Times New Roman"/>
            </a:rPr>
            <a:t> Debe destacarse que la opinión acerca de este documento no se constituye en inclusión en nuestra lista de proveedores, pero puede constituirse en la primera etapa de la misma. </a:t>
          </a:r>
          <a:endParaRPr lang="en-US" sz="1000" b="0" i="0" strike="noStrike">
            <a:solidFill>
              <a:sysClr val="windowText" lastClr="000000"/>
            </a:solidFill>
            <a:latin typeface="Colibri"/>
            <a:cs typeface="Times New Roman"/>
          </a:endParaRPr>
        </a:p>
        <a:p>
          <a:pPr algn="l" rtl="1">
            <a:defRPr sz="1000"/>
          </a:pPr>
          <a:endParaRPr lang="en-US" sz="1000" b="0" i="0" strike="noStrike">
            <a:solidFill>
              <a:sysClr val="windowText" lastClr="000000"/>
            </a:solidFill>
            <a:latin typeface="Colibri"/>
            <a:cs typeface="Times New Roman"/>
          </a:endParaRPr>
        </a:p>
        <a:p>
          <a:pPr algn="l" rtl="1">
            <a:defRPr sz="1000"/>
          </a:pPr>
          <a:r>
            <a:rPr lang="en-US" sz="1000" b="1" i="0" strike="noStrike">
              <a:solidFill>
                <a:sysClr val="windowText" lastClr="000000"/>
              </a:solidFill>
              <a:latin typeface="Colibri"/>
              <a:cs typeface="Times New Roman"/>
            </a:rPr>
            <a:t>N.B: Sean</a:t>
          </a:r>
          <a:r>
            <a:rPr lang="en-US" sz="1000" b="1" i="0" strike="noStrike" baseline="0">
              <a:solidFill>
                <a:sysClr val="windowText" lastClr="000000"/>
              </a:solidFill>
              <a:latin typeface="Colibri"/>
              <a:cs typeface="Times New Roman"/>
            </a:rPr>
            <a:t> cuales fueren los resultados alcanzados en esta evaluación, </a:t>
          </a:r>
          <a:r>
            <a:rPr lang="en-US" sz="1000" b="1" i="0" strike="noStrike">
              <a:solidFill>
                <a:sysClr val="windowText" lastClr="000000"/>
              </a:solidFill>
              <a:latin typeface="Colibri"/>
              <a:cs typeface="Times New Roman"/>
            </a:rPr>
            <a:t>AVON puede requerir una evaluación "en</a:t>
          </a:r>
          <a:r>
            <a:rPr lang="en-US" sz="1000" b="1" i="0" strike="noStrike" baseline="0">
              <a:solidFill>
                <a:sysClr val="windowText" lastClr="000000"/>
              </a:solidFill>
              <a:latin typeface="Colibri"/>
              <a:cs typeface="Times New Roman"/>
            </a:rPr>
            <a:t> el acto</a:t>
          </a:r>
          <a:r>
            <a:rPr lang="en-US" sz="1000" b="1" i="0" strike="noStrike">
              <a:solidFill>
                <a:sysClr val="windowText" lastClr="000000"/>
              </a:solidFill>
              <a:latin typeface="Colibri"/>
              <a:cs typeface="Times New Roman"/>
            </a:rPr>
            <a:t>" de su sistema gerencial</a:t>
          </a:r>
          <a:endParaRPr lang="en-US" sz="800" b="1" i="0" strike="noStrike">
            <a:solidFill>
              <a:sysClr val="windowText" lastClr="000000"/>
            </a:solidFill>
            <a:latin typeface="Colibri"/>
            <a:cs typeface="Times New Roman"/>
          </a:endParaRPr>
        </a:p>
      </xdr:txBody>
    </xdr:sp>
    <xdr:clientData/>
  </xdr:twoCellAnchor>
  <xdr:twoCellAnchor>
    <xdr:from>
      <xdr:col>0</xdr:col>
      <xdr:colOff>0</xdr:colOff>
      <xdr:row>0</xdr:row>
      <xdr:rowOff>0</xdr:rowOff>
    </xdr:from>
    <xdr:to>
      <xdr:col>16</xdr:col>
      <xdr:colOff>390525</xdr:colOff>
      <xdr:row>3</xdr:row>
      <xdr:rowOff>85725</xdr:rowOff>
    </xdr:to>
    <xdr:grpSp>
      <xdr:nvGrpSpPr>
        <xdr:cNvPr id="698838" name="Group 3"/>
        <xdr:cNvGrpSpPr>
          <a:grpSpLocks noChangeAspect="1"/>
        </xdr:cNvGrpSpPr>
      </xdr:nvGrpSpPr>
      <xdr:grpSpPr bwMode="auto">
        <a:xfrm>
          <a:off x="0" y="0"/>
          <a:ext cx="10582275" cy="1085850"/>
          <a:chOff x="0" y="0"/>
          <a:chExt cx="1111" cy="114"/>
        </a:xfrm>
      </xdr:grpSpPr>
      <xdr:sp macro="" textlink="">
        <xdr:nvSpPr>
          <xdr:cNvPr id="698839" name="AutoShape 2"/>
          <xdr:cNvSpPr>
            <a:spLocks noChangeAspect="1" noChangeArrowheads="1"/>
          </xdr:cNvSpPr>
        </xdr:nvSpPr>
        <xdr:spPr bwMode="auto">
          <a:xfrm>
            <a:off x="0" y="0"/>
            <a:ext cx="1111" cy="114"/>
          </a:xfrm>
          <a:prstGeom prst="rect">
            <a:avLst/>
          </a:prstGeom>
          <a:noFill/>
          <a:ln w="9525">
            <a:noFill/>
            <a:miter lim="800000"/>
            <a:headEnd/>
            <a:tailEnd/>
          </a:ln>
        </xdr:spPr>
      </xdr:sp>
      <xdr:sp macro="" textlink="">
        <xdr:nvSpPr>
          <xdr:cNvPr id="698840" name="Rectangle 4"/>
          <xdr:cNvSpPr>
            <a:spLocks noChangeArrowheads="1"/>
          </xdr:cNvSpPr>
        </xdr:nvSpPr>
        <xdr:spPr bwMode="auto">
          <a:xfrm>
            <a:off x="4" y="88"/>
            <a:ext cx="1" cy="17"/>
          </a:xfrm>
          <a:prstGeom prst="rect">
            <a:avLst/>
          </a:prstGeom>
          <a:noFill/>
          <a:ln w="9525">
            <a:noFill/>
            <a:miter lim="800000"/>
            <a:headEnd/>
            <a:tailEnd/>
          </a:ln>
        </xdr:spPr>
      </xdr:sp>
      <xdr:sp macro="" textlink="">
        <xdr:nvSpPr>
          <xdr:cNvPr id="4101" name="Rectangle 5"/>
          <xdr:cNvSpPr>
            <a:spLocks noChangeArrowheads="1"/>
          </xdr:cNvSpPr>
        </xdr:nvSpPr>
        <xdr:spPr bwMode="auto">
          <a:xfrm>
            <a:off x="363" y="42"/>
            <a:ext cx="395" cy="31"/>
          </a:xfrm>
          <a:prstGeom prst="rect">
            <a:avLst/>
          </a:prstGeom>
          <a:noFill/>
          <a:ln w="9525">
            <a:noFill/>
            <a:miter lim="800000"/>
            <a:headEnd/>
            <a:tailEnd/>
          </a:ln>
        </xdr:spPr>
        <xdr:txBody>
          <a:bodyPr wrap="none" lIns="0" tIns="0" rIns="0" bIns="0" anchor="t" upright="1">
            <a:spAutoFit/>
          </a:bodyPr>
          <a:lstStyle/>
          <a:p>
            <a:pPr algn="l" rtl="0">
              <a:defRPr sz="1000"/>
            </a:pPr>
            <a:r>
              <a:rPr lang="es-AR" sz="1800" b="1" i="0" u="none" strike="noStrike" baseline="0">
                <a:solidFill>
                  <a:srgbClr val="0070C0"/>
                </a:solidFill>
                <a:latin typeface="Calibri"/>
              </a:rPr>
              <a:t>EVALUACIÓN DE PROVEEDORES Q&amp;EHS </a:t>
            </a:r>
          </a:p>
        </xdr:txBody>
      </xdr:sp>
      <xdr:sp macro="" textlink="">
        <xdr:nvSpPr>
          <xdr:cNvPr id="4102" name="Rectangle 6"/>
          <xdr:cNvSpPr>
            <a:spLocks noChangeArrowheads="1"/>
          </xdr:cNvSpPr>
        </xdr:nvSpPr>
        <xdr:spPr bwMode="auto">
          <a:xfrm>
            <a:off x="934" y="32"/>
            <a:ext cx="95" cy="26"/>
          </a:xfrm>
          <a:prstGeom prst="rect">
            <a:avLst/>
          </a:prstGeom>
          <a:noFill/>
          <a:ln w="9525">
            <a:noFill/>
            <a:miter lim="800000"/>
            <a:headEnd/>
            <a:tailEnd/>
          </a:ln>
        </xdr:spPr>
        <xdr:txBody>
          <a:bodyPr wrap="none" lIns="0" tIns="0" rIns="0" bIns="0" anchor="t" upright="1">
            <a:spAutoFit/>
          </a:bodyPr>
          <a:lstStyle/>
          <a:p>
            <a:pPr algn="l" rtl="0">
              <a:defRPr sz="1000"/>
            </a:pPr>
            <a:r>
              <a:rPr lang="es-AR" sz="1500" b="1" i="0" u="none" strike="noStrike" baseline="0">
                <a:solidFill>
                  <a:srgbClr val="7F7F7F"/>
                </a:solidFill>
                <a:latin typeface="Calibri"/>
              </a:rPr>
              <a:t>QER LA 001</a:t>
            </a:r>
          </a:p>
        </xdr:txBody>
      </xdr:sp>
      <xdr:sp macro="" textlink="">
        <xdr:nvSpPr>
          <xdr:cNvPr id="4103" name="Rectangle 7"/>
          <xdr:cNvSpPr>
            <a:spLocks noChangeArrowheads="1"/>
          </xdr:cNvSpPr>
        </xdr:nvSpPr>
        <xdr:spPr bwMode="auto">
          <a:xfrm>
            <a:off x="953" y="59"/>
            <a:ext cx="62" cy="25"/>
          </a:xfrm>
          <a:prstGeom prst="rect">
            <a:avLst/>
          </a:prstGeom>
          <a:noFill/>
          <a:ln w="9525">
            <a:noFill/>
            <a:miter lim="800000"/>
            <a:headEnd/>
            <a:tailEnd/>
          </a:ln>
        </xdr:spPr>
        <xdr:txBody>
          <a:bodyPr wrap="none" lIns="0" tIns="0" rIns="0" bIns="0" anchor="t" upright="1">
            <a:spAutoFit/>
          </a:bodyPr>
          <a:lstStyle/>
          <a:p>
            <a:pPr algn="l" rtl="0">
              <a:defRPr sz="1000"/>
            </a:pPr>
            <a:r>
              <a:rPr lang="es-AR" sz="1500" b="1" i="0" u="none" strike="noStrike" baseline="0">
                <a:solidFill>
                  <a:srgbClr val="7F7F7F"/>
                </a:solidFill>
                <a:latin typeface="Calibri"/>
              </a:rPr>
              <a:t>Rev. 03</a:t>
            </a:r>
          </a:p>
        </xdr:txBody>
      </xdr:sp>
      <xdr:sp macro="" textlink="">
        <xdr:nvSpPr>
          <xdr:cNvPr id="698844" name="Line 8"/>
          <xdr:cNvSpPr>
            <a:spLocks noChangeShapeType="1"/>
          </xdr:cNvSpPr>
        </xdr:nvSpPr>
        <xdr:spPr bwMode="auto">
          <a:xfrm>
            <a:off x="0" y="0"/>
            <a:ext cx="1" cy="114"/>
          </a:xfrm>
          <a:prstGeom prst="line">
            <a:avLst/>
          </a:prstGeom>
          <a:noFill/>
          <a:ln w="0">
            <a:solidFill>
              <a:srgbClr val="000000"/>
            </a:solidFill>
            <a:round/>
            <a:headEnd/>
            <a:tailEnd/>
          </a:ln>
        </xdr:spPr>
      </xdr:sp>
      <xdr:sp macro="" textlink="">
        <xdr:nvSpPr>
          <xdr:cNvPr id="698845" name="Rectangle 9"/>
          <xdr:cNvSpPr>
            <a:spLocks noChangeArrowheads="1"/>
          </xdr:cNvSpPr>
        </xdr:nvSpPr>
        <xdr:spPr bwMode="auto">
          <a:xfrm>
            <a:off x="0" y="0"/>
            <a:ext cx="1" cy="114"/>
          </a:xfrm>
          <a:prstGeom prst="rect">
            <a:avLst/>
          </a:prstGeom>
          <a:solidFill>
            <a:srgbClr val="000000"/>
          </a:solidFill>
          <a:ln w="9525">
            <a:noFill/>
            <a:miter lim="800000"/>
            <a:headEnd/>
            <a:tailEnd/>
          </a:ln>
        </xdr:spPr>
      </xdr:sp>
      <xdr:sp macro="" textlink="">
        <xdr:nvSpPr>
          <xdr:cNvPr id="698846" name="Line 10"/>
          <xdr:cNvSpPr>
            <a:spLocks noChangeShapeType="1"/>
          </xdr:cNvSpPr>
        </xdr:nvSpPr>
        <xdr:spPr bwMode="auto">
          <a:xfrm>
            <a:off x="247" y="1"/>
            <a:ext cx="1" cy="113"/>
          </a:xfrm>
          <a:prstGeom prst="line">
            <a:avLst/>
          </a:prstGeom>
          <a:noFill/>
          <a:ln w="0">
            <a:solidFill>
              <a:srgbClr val="000000"/>
            </a:solidFill>
            <a:round/>
            <a:headEnd/>
            <a:tailEnd/>
          </a:ln>
        </xdr:spPr>
      </xdr:sp>
      <xdr:sp macro="" textlink="">
        <xdr:nvSpPr>
          <xdr:cNvPr id="698847" name="Rectangle 11"/>
          <xdr:cNvSpPr>
            <a:spLocks noChangeArrowheads="1"/>
          </xdr:cNvSpPr>
        </xdr:nvSpPr>
        <xdr:spPr bwMode="auto">
          <a:xfrm>
            <a:off x="247" y="1"/>
            <a:ext cx="1" cy="113"/>
          </a:xfrm>
          <a:prstGeom prst="rect">
            <a:avLst/>
          </a:prstGeom>
          <a:solidFill>
            <a:srgbClr val="000000"/>
          </a:solidFill>
          <a:ln w="9525">
            <a:noFill/>
            <a:miter lim="800000"/>
            <a:headEnd/>
            <a:tailEnd/>
          </a:ln>
        </xdr:spPr>
      </xdr:sp>
      <xdr:sp macro="" textlink="">
        <xdr:nvSpPr>
          <xdr:cNvPr id="698848" name="Line 12"/>
          <xdr:cNvSpPr>
            <a:spLocks noChangeShapeType="1"/>
          </xdr:cNvSpPr>
        </xdr:nvSpPr>
        <xdr:spPr bwMode="auto">
          <a:xfrm>
            <a:off x="863" y="1"/>
            <a:ext cx="1" cy="113"/>
          </a:xfrm>
          <a:prstGeom prst="line">
            <a:avLst/>
          </a:prstGeom>
          <a:noFill/>
          <a:ln w="0">
            <a:solidFill>
              <a:srgbClr val="000000"/>
            </a:solidFill>
            <a:round/>
            <a:headEnd/>
            <a:tailEnd/>
          </a:ln>
        </xdr:spPr>
      </xdr:sp>
      <xdr:sp macro="" textlink="">
        <xdr:nvSpPr>
          <xdr:cNvPr id="698849" name="Rectangle 13"/>
          <xdr:cNvSpPr>
            <a:spLocks noChangeArrowheads="1"/>
          </xdr:cNvSpPr>
        </xdr:nvSpPr>
        <xdr:spPr bwMode="auto">
          <a:xfrm>
            <a:off x="863" y="1"/>
            <a:ext cx="1" cy="113"/>
          </a:xfrm>
          <a:prstGeom prst="rect">
            <a:avLst/>
          </a:prstGeom>
          <a:solidFill>
            <a:srgbClr val="000000"/>
          </a:solidFill>
          <a:ln w="9525">
            <a:noFill/>
            <a:miter lim="800000"/>
            <a:headEnd/>
            <a:tailEnd/>
          </a:ln>
        </xdr:spPr>
      </xdr:sp>
      <xdr:sp macro="" textlink="">
        <xdr:nvSpPr>
          <xdr:cNvPr id="698850" name="Line 14"/>
          <xdr:cNvSpPr>
            <a:spLocks noChangeShapeType="1"/>
          </xdr:cNvSpPr>
        </xdr:nvSpPr>
        <xdr:spPr bwMode="auto">
          <a:xfrm>
            <a:off x="1110" y="1"/>
            <a:ext cx="1" cy="113"/>
          </a:xfrm>
          <a:prstGeom prst="line">
            <a:avLst/>
          </a:prstGeom>
          <a:noFill/>
          <a:ln w="0">
            <a:solidFill>
              <a:srgbClr val="000000"/>
            </a:solidFill>
            <a:round/>
            <a:headEnd/>
            <a:tailEnd/>
          </a:ln>
        </xdr:spPr>
      </xdr:sp>
      <xdr:sp macro="" textlink="">
        <xdr:nvSpPr>
          <xdr:cNvPr id="698851" name="Rectangle 15"/>
          <xdr:cNvSpPr>
            <a:spLocks noChangeArrowheads="1"/>
          </xdr:cNvSpPr>
        </xdr:nvSpPr>
        <xdr:spPr bwMode="auto">
          <a:xfrm>
            <a:off x="1110" y="1"/>
            <a:ext cx="1" cy="113"/>
          </a:xfrm>
          <a:prstGeom prst="rect">
            <a:avLst/>
          </a:prstGeom>
          <a:solidFill>
            <a:srgbClr val="000000"/>
          </a:solidFill>
          <a:ln w="9525">
            <a:noFill/>
            <a:miter lim="800000"/>
            <a:headEnd/>
            <a:tailEnd/>
          </a:ln>
        </xdr:spPr>
      </xdr:sp>
      <xdr:sp macro="" textlink="">
        <xdr:nvSpPr>
          <xdr:cNvPr id="698852" name="Line 16"/>
          <xdr:cNvSpPr>
            <a:spLocks noChangeShapeType="1"/>
          </xdr:cNvSpPr>
        </xdr:nvSpPr>
        <xdr:spPr bwMode="auto">
          <a:xfrm>
            <a:off x="1" y="0"/>
            <a:ext cx="1110" cy="1"/>
          </a:xfrm>
          <a:prstGeom prst="line">
            <a:avLst/>
          </a:prstGeom>
          <a:noFill/>
          <a:ln w="0">
            <a:solidFill>
              <a:srgbClr val="000000"/>
            </a:solidFill>
            <a:round/>
            <a:headEnd/>
            <a:tailEnd/>
          </a:ln>
        </xdr:spPr>
      </xdr:sp>
      <xdr:sp macro="" textlink="">
        <xdr:nvSpPr>
          <xdr:cNvPr id="698853" name="Rectangle 17"/>
          <xdr:cNvSpPr>
            <a:spLocks noChangeArrowheads="1"/>
          </xdr:cNvSpPr>
        </xdr:nvSpPr>
        <xdr:spPr bwMode="auto">
          <a:xfrm>
            <a:off x="1" y="0"/>
            <a:ext cx="1110" cy="1"/>
          </a:xfrm>
          <a:prstGeom prst="rect">
            <a:avLst/>
          </a:prstGeom>
          <a:solidFill>
            <a:srgbClr val="000000"/>
          </a:solidFill>
          <a:ln w="9525">
            <a:noFill/>
            <a:miter lim="800000"/>
            <a:headEnd/>
            <a:tailEnd/>
          </a:ln>
        </xdr:spPr>
      </xdr:sp>
      <xdr:sp macro="" textlink="">
        <xdr:nvSpPr>
          <xdr:cNvPr id="698854" name="Line 18"/>
          <xdr:cNvSpPr>
            <a:spLocks noChangeShapeType="1"/>
          </xdr:cNvSpPr>
        </xdr:nvSpPr>
        <xdr:spPr bwMode="auto">
          <a:xfrm>
            <a:off x="1" y="113"/>
            <a:ext cx="1110" cy="1"/>
          </a:xfrm>
          <a:prstGeom prst="line">
            <a:avLst/>
          </a:prstGeom>
          <a:noFill/>
          <a:ln w="0">
            <a:solidFill>
              <a:srgbClr val="000000"/>
            </a:solidFill>
            <a:round/>
            <a:headEnd/>
            <a:tailEnd/>
          </a:ln>
        </xdr:spPr>
      </xdr:sp>
      <xdr:sp macro="" textlink="">
        <xdr:nvSpPr>
          <xdr:cNvPr id="698855" name="Rectangle 19"/>
          <xdr:cNvSpPr>
            <a:spLocks noChangeArrowheads="1"/>
          </xdr:cNvSpPr>
        </xdr:nvSpPr>
        <xdr:spPr bwMode="auto">
          <a:xfrm>
            <a:off x="1" y="113"/>
            <a:ext cx="1110" cy="1"/>
          </a:xfrm>
          <a:prstGeom prst="rect">
            <a:avLst/>
          </a:prstGeom>
          <a:solidFill>
            <a:srgbClr val="000000"/>
          </a:solidFill>
          <a:ln w="9525">
            <a:noFill/>
            <a:miter lim="800000"/>
            <a:headEnd/>
            <a:tailEnd/>
          </a:ln>
        </xdr:spPr>
      </xdr:sp>
      <xdr:pic>
        <xdr:nvPicPr>
          <xdr:cNvPr id="698856" name="Picture 20"/>
          <xdr:cNvPicPr>
            <a:picLocks noChangeAspect="1" noChangeArrowheads="1"/>
          </xdr:cNvPicPr>
        </xdr:nvPicPr>
        <xdr:blipFill>
          <a:blip xmlns:r="http://schemas.openxmlformats.org/officeDocument/2006/relationships" r:embed="rId3" cstate="print"/>
          <a:srcRect/>
          <a:stretch>
            <a:fillRect/>
          </a:stretch>
        </xdr:blipFill>
        <xdr:spPr bwMode="auto">
          <a:xfrm>
            <a:off x="33" y="27"/>
            <a:ext cx="179" cy="52"/>
          </a:xfrm>
          <a:prstGeom prst="rect">
            <a:avLst/>
          </a:prstGeom>
          <a:noFill/>
          <a:ln w="9525">
            <a:noFill/>
            <a:miter lim="800000"/>
            <a:headEnd/>
            <a:tailEnd/>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it.global.avon.com/Dept.%20Engineering/1.Ci/Projects%2003/Ford/Lear_Notts_April03_LAS%201_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it.global.avon.com/TEMP/Sales%20Master%20File%20final%20volum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it.global.avon.com/WINDOWS/Desktop/LEAN%20WORKSHOP/StadiumPoint/X%20202%20Parcel%20Lean%20Data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ransfer"/>
      <sheetName val="Diagnostic Information"/>
      <sheetName val="Guidlines"/>
      <sheetName val="CA"/>
      <sheetName val="CI"/>
      <sheetName val="WO VM"/>
      <sheetName val="SW"/>
      <sheetName val="FO"/>
      <sheetName val="TPM"/>
      <sheetName val="Q&amp;EP"/>
      <sheetName val="QCO"/>
      <sheetName val="MC"/>
      <sheetName val="LP"/>
      <sheetName val="Summary"/>
      <sheetName val="detailed Scoring"/>
      <sheetName val="Splash"/>
      <sheetName val="Er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Cd132mix"/>
      <sheetName val="FORECAST SALES"/>
      <sheetName val="Sales after LTA"/>
      <sheetName val="Scrap"/>
      <sheetName val="Halewood"/>
      <sheetName val="Genk"/>
      <sheetName val="Jun Act Sales"/>
      <sheetName val="Selling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Map"/>
      <sheetName val="Forecast"/>
      <sheetName val="Std Hrs"/>
      <sheetName val="Swc"/>
      <sheetName val="PFM"/>
      <sheetName val="Balance"/>
      <sheetName val="Summary1"/>
      <sheetName val="DT &amp; Scrap"/>
      <sheetName val="Defects"/>
      <sheetName val="OEE"/>
      <sheetName val="Measureable"/>
      <sheetName val="CCS"/>
      <sheetName val="Improvements"/>
      <sheetName val="Yamazum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estiondelacalidad@flm.com.co" TargetMode="External"/><Relationship Id="rId2" Type="http://schemas.openxmlformats.org/officeDocument/2006/relationships/hyperlink" Target="mailto:gerencia@flm.com.co" TargetMode="External"/><Relationship Id="rId1" Type="http://schemas.openxmlformats.org/officeDocument/2006/relationships/hyperlink" Target="mailto:etalmag@telecom.com.co"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cirver222@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pageSetUpPr fitToPage="1"/>
  </sheetPr>
  <dimension ref="A1:O168"/>
  <sheetViews>
    <sheetView showGridLines="0" zoomScale="74" zoomScaleNormal="74" zoomScaleSheetLayoutView="100" workbookViewId="0">
      <selection activeCell="B20" sqref="B20:O20"/>
    </sheetView>
  </sheetViews>
  <sheetFormatPr baseColWidth="10" defaultColWidth="9.140625" defaultRowHeight="12.75"/>
  <cols>
    <col min="1" max="1" width="9.140625" style="190"/>
    <col min="2" max="2" width="12.28515625" style="40" customWidth="1"/>
    <col min="3" max="6" width="9.140625" style="40"/>
    <col min="7" max="7" width="11.5703125" style="40" customWidth="1"/>
    <col min="8" max="9" width="9.140625" style="40"/>
    <col min="10" max="10" width="9.140625" style="40" customWidth="1"/>
    <col min="11" max="14" width="9.140625" style="40"/>
    <col min="15" max="15" width="8.28515625" style="40" customWidth="1"/>
    <col min="16" max="16384" width="9.140625" style="40"/>
  </cols>
  <sheetData>
    <row r="1" spans="1:15" ht="33" customHeight="1"/>
    <row r="2" spans="1:15" ht="33" customHeight="1"/>
    <row r="3" spans="1:15" ht="13.5" thickBot="1"/>
    <row r="4" spans="1:15" ht="42" customHeight="1" thickBot="1">
      <c r="A4" s="262" t="s">
        <v>181</v>
      </c>
      <c r="B4" s="263"/>
      <c r="C4" s="263"/>
      <c r="D4" s="263"/>
      <c r="E4" s="263"/>
      <c r="F4" s="263"/>
      <c r="G4" s="263"/>
      <c r="H4" s="263"/>
      <c r="I4" s="263"/>
      <c r="J4" s="263"/>
      <c r="K4" s="263"/>
      <c r="L4" s="263"/>
      <c r="M4" s="263"/>
      <c r="N4" s="263"/>
      <c r="O4" s="264"/>
    </row>
    <row r="5" spans="1:15">
      <c r="A5" s="228" t="s">
        <v>49</v>
      </c>
      <c r="B5" s="250" t="s">
        <v>182</v>
      </c>
      <c r="C5" s="251"/>
      <c r="D5" s="251"/>
      <c r="E5" s="251"/>
      <c r="F5" s="251"/>
      <c r="G5" s="251"/>
      <c r="H5" s="251"/>
      <c r="I5" s="251"/>
      <c r="J5" s="251"/>
      <c r="K5" s="251"/>
      <c r="L5" s="251"/>
      <c r="M5" s="251"/>
      <c r="N5" s="251"/>
      <c r="O5" s="252"/>
    </row>
    <row r="6" spans="1:15">
      <c r="A6" s="226"/>
      <c r="B6" s="229"/>
      <c r="C6" s="230"/>
      <c r="D6" s="230"/>
      <c r="E6" s="230"/>
      <c r="F6" s="230"/>
      <c r="G6" s="230"/>
      <c r="H6" s="230"/>
      <c r="I6" s="230"/>
      <c r="J6" s="230"/>
      <c r="K6" s="230"/>
      <c r="L6" s="230"/>
      <c r="M6" s="230"/>
      <c r="N6" s="230"/>
      <c r="O6" s="231"/>
    </row>
    <row r="7" spans="1:15" ht="15.75" customHeight="1">
      <c r="A7" s="226" t="s">
        <v>22</v>
      </c>
      <c r="B7" s="232" t="s">
        <v>183</v>
      </c>
      <c r="C7" s="233"/>
      <c r="D7" s="233"/>
      <c r="E7" s="233"/>
      <c r="F7" s="233"/>
      <c r="G7" s="233"/>
      <c r="H7" s="233"/>
      <c r="I7" s="233"/>
      <c r="J7" s="233"/>
      <c r="K7" s="233"/>
      <c r="L7" s="233"/>
      <c r="M7" s="233"/>
      <c r="N7" s="233"/>
      <c r="O7" s="234"/>
    </row>
    <row r="8" spans="1:15">
      <c r="A8" s="226"/>
      <c r="B8" s="229" t="s">
        <v>667</v>
      </c>
      <c r="C8" s="230"/>
      <c r="D8" s="230"/>
      <c r="E8" s="230"/>
      <c r="F8" s="230"/>
      <c r="G8" s="230"/>
      <c r="H8" s="230"/>
      <c r="I8" s="230"/>
      <c r="J8" s="230"/>
      <c r="K8" s="230"/>
      <c r="L8" s="230"/>
      <c r="M8" s="230"/>
      <c r="N8" s="230"/>
      <c r="O8" s="231"/>
    </row>
    <row r="9" spans="1:15" ht="16.5" customHeight="1">
      <c r="A9" s="226" t="s">
        <v>23</v>
      </c>
      <c r="B9" s="232" t="s">
        <v>184</v>
      </c>
      <c r="C9" s="233"/>
      <c r="D9" s="233"/>
      <c r="E9" s="233"/>
      <c r="F9" s="233"/>
      <c r="G9" s="233"/>
      <c r="H9" s="233"/>
      <c r="I9" s="233"/>
      <c r="J9" s="233"/>
      <c r="K9" s="233"/>
      <c r="L9" s="233"/>
      <c r="M9" s="233"/>
      <c r="N9" s="233"/>
      <c r="O9" s="234"/>
    </row>
    <row r="10" spans="1:15">
      <c r="A10" s="226"/>
      <c r="B10" s="229" t="s">
        <v>668</v>
      </c>
      <c r="C10" s="230"/>
      <c r="D10" s="230"/>
      <c r="E10" s="230"/>
      <c r="F10" s="230"/>
      <c r="G10" s="230"/>
      <c r="H10" s="230"/>
      <c r="I10" s="230"/>
      <c r="J10" s="230"/>
      <c r="K10" s="230"/>
      <c r="L10" s="230"/>
      <c r="M10" s="230"/>
      <c r="N10" s="230"/>
      <c r="O10" s="231"/>
    </row>
    <row r="11" spans="1:15" ht="15.75" customHeight="1">
      <c r="A11" s="226" t="s">
        <v>24</v>
      </c>
      <c r="B11" s="232" t="s">
        <v>185</v>
      </c>
      <c r="C11" s="233"/>
      <c r="D11" s="233"/>
      <c r="E11" s="233"/>
      <c r="F11" s="233"/>
      <c r="G11" s="233"/>
      <c r="H11" s="233"/>
      <c r="I11" s="233"/>
      <c r="J11" s="233"/>
      <c r="K11" s="233"/>
      <c r="L11" s="233"/>
      <c r="M11" s="233"/>
      <c r="N11" s="233"/>
      <c r="O11" s="234"/>
    </row>
    <row r="12" spans="1:15">
      <c r="A12" s="226"/>
      <c r="B12" s="229" t="s">
        <v>670</v>
      </c>
      <c r="C12" s="230"/>
      <c r="D12" s="230"/>
      <c r="E12" s="230"/>
      <c r="F12" s="230"/>
      <c r="G12" s="230"/>
      <c r="H12" s="230"/>
      <c r="I12" s="230"/>
      <c r="J12" s="230"/>
      <c r="K12" s="230"/>
      <c r="L12" s="230"/>
      <c r="M12" s="230"/>
      <c r="N12" s="230"/>
      <c r="O12" s="231"/>
    </row>
    <row r="13" spans="1:15">
      <c r="A13" s="226" t="s">
        <v>25</v>
      </c>
      <c r="B13" s="232" t="s">
        <v>186</v>
      </c>
      <c r="C13" s="233"/>
      <c r="D13" s="233"/>
      <c r="E13" s="233"/>
      <c r="F13" s="233"/>
      <c r="G13" s="233"/>
      <c r="H13" s="233"/>
      <c r="I13" s="233"/>
      <c r="J13" s="233"/>
      <c r="K13" s="233"/>
      <c r="L13" s="233"/>
      <c r="M13" s="233"/>
      <c r="N13" s="233"/>
      <c r="O13" s="234"/>
    </row>
    <row r="14" spans="1:15">
      <c r="A14" s="226"/>
      <c r="B14" s="229" t="s">
        <v>671</v>
      </c>
      <c r="C14" s="230"/>
      <c r="D14" s="230"/>
      <c r="E14" s="230"/>
      <c r="F14" s="230"/>
      <c r="G14" s="230"/>
      <c r="H14" s="230"/>
      <c r="I14" s="230"/>
      <c r="J14" s="230"/>
      <c r="K14" s="230"/>
      <c r="L14" s="230"/>
      <c r="M14" s="230"/>
      <c r="N14" s="230"/>
      <c r="O14" s="231"/>
    </row>
    <row r="15" spans="1:15">
      <c r="A15" s="226" t="s">
        <v>26</v>
      </c>
      <c r="B15" s="232" t="s">
        <v>27</v>
      </c>
      <c r="C15" s="233"/>
      <c r="D15" s="233"/>
      <c r="E15" s="233"/>
      <c r="F15" s="233"/>
      <c r="G15" s="233"/>
      <c r="H15" s="233"/>
      <c r="I15" s="233"/>
      <c r="J15" s="233"/>
      <c r="K15" s="233"/>
      <c r="L15" s="233"/>
      <c r="M15" s="233"/>
      <c r="N15" s="233"/>
      <c r="O15" s="234"/>
    </row>
    <row r="16" spans="1:15">
      <c r="A16" s="226"/>
      <c r="B16" s="229" t="s">
        <v>672</v>
      </c>
      <c r="C16" s="230"/>
      <c r="D16" s="230"/>
      <c r="E16" s="230"/>
      <c r="F16" s="230"/>
      <c r="G16" s="230"/>
      <c r="H16" s="230"/>
      <c r="I16" s="230"/>
      <c r="J16" s="230"/>
      <c r="K16" s="230"/>
      <c r="L16" s="230"/>
      <c r="M16" s="230"/>
      <c r="N16" s="230"/>
      <c r="O16" s="231"/>
    </row>
    <row r="17" spans="1:15">
      <c r="A17" s="226" t="s">
        <v>28</v>
      </c>
      <c r="B17" s="232" t="s">
        <v>187</v>
      </c>
      <c r="C17" s="233"/>
      <c r="D17" s="233"/>
      <c r="E17" s="233"/>
      <c r="F17" s="233"/>
      <c r="G17" s="233"/>
      <c r="H17" s="233"/>
      <c r="I17" s="233"/>
      <c r="J17" s="233"/>
      <c r="K17" s="233"/>
      <c r="L17" s="233"/>
      <c r="M17" s="233"/>
      <c r="N17" s="233"/>
      <c r="O17" s="234"/>
    </row>
    <row r="18" spans="1:15" ht="13.5" thickBot="1">
      <c r="A18" s="227"/>
      <c r="B18" s="272" t="s">
        <v>673</v>
      </c>
      <c r="C18" s="238"/>
      <c r="D18" s="238"/>
      <c r="E18" s="238"/>
      <c r="F18" s="238"/>
      <c r="G18" s="238"/>
      <c r="H18" s="238"/>
      <c r="I18" s="238"/>
      <c r="J18" s="238"/>
      <c r="K18" s="238"/>
      <c r="L18" s="238"/>
      <c r="M18" s="238"/>
      <c r="N18" s="238"/>
      <c r="O18" s="239"/>
    </row>
    <row r="19" spans="1:15">
      <c r="A19" s="228" t="s">
        <v>658</v>
      </c>
      <c r="B19" s="240" t="s">
        <v>188</v>
      </c>
      <c r="C19" s="241"/>
      <c r="D19" s="241"/>
      <c r="E19" s="241"/>
      <c r="F19" s="241"/>
      <c r="G19" s="241"/>
      <c r="H19" s="241"/>
      <c r="I19" s="241"/>
      <c r="J19" s="241"/>
      <c r="K19" s="241"/>
      <c r="L19" s="241"/>
      <c r="M19" s="241"/>
      <c r="N19" s="241"/>
      <c r="O19" s="242"/>
    </row>
    <row r="20" spans="1:15">
      <c r="A20" s="226"/>
      <c r="B20" s="229"/>
      <c r="C20" s="230"/>
      <c r="D20" s="230"/>
      <c r="E20" s="230"/>
      <c r="F20" s="230"/>
      <c r="G20" s="230"/>
      <c r="H20" s="230"/>
      <c r="I20" s="230"/>
      <c r="J20" s="230"/>
      <c r="K20" s="230"/>
      <c r="L20" s="230"/>
      <c r="M20" s="230"/>
      <c r="N20" s="230"/>
      <c r="O20" s="231"/>
    </row>
    <row r="21" spans="1:15" ht="15.75" customHeight="1">
      <c r="A21" s="226" t="s">
        <v>29</v>
      </c>
      <c r="B21" s="232" t="s">
        <v>433</v>
      </c>
      <c r="C21" s="233"/>
      <c r="D21" s="233"/>
      <c r="E21" s="233"/>
      <c r="F21" s="233"/>
      <c r="G21" s="233"/>
      <c r="H21" s="233"/>
      <c r="I21" s="233"/>
      <c r="J21" s="233"/>
      <c r="K21" s="233"/>
      <c r="L21" s="233"/>
      <c r="M21" s="233"/>
      <c r="N21" s="233"/>
      <c r="O21" s="234"/>
    </row>
    <row r="22" spans="1:15">
      <c r="A22" s="226"/>
      <c r="B22" s="229" t="s">
        <v>669</v>
      </c>
      <c r="C22" s="230"/>
      <c r="D22" s="230"/>
      <c r="E22" s="230"/>
      <c r="F22" s="230"/>
      <c r="G22" s="230"/>
      <c r="H22" s="230"/>
      <c r="I22" s="230"/>
      <c r="J22" s="230"/>
      <c r="K22" s="230"/>
      <c r="L22" s="230"/>
      <c r="M22" s="230"/>
      <c r="N22" s="230"/>
      <c r="O22" s="231"/>
    </row>
    <row r="23" spans="1:15">
      <c r="A23" s="226" t="s">
        <v>34</v>
      </c>
      <c r="B23" s="232" t="s">
        <v>187</v>
      </c>
      <c r="C23" s="233"/>
      <c r="D23" s="233"/>
      <c r="E23" s="233"/>
      <c r="F23" s="233"/>
      <c r="G23" s="233"/>
      <c r="H23" s="233"/>
      <c r="I23" s="233"/>
      <c r="J23" s="233"/>
      <c r="K23" s="233"/>
      <c r="L23" s="233"/>
      <c r="M23" s="233"/>
      <c r="N23" s="233"/>
      <c r="O23" s="234"/>
    </row>
    <row r="24" spans="1:15" ht="13.5" thickBot="1">
      <c r="A24" s="227"/>
      <c r="B24" s="272" t="s">
        <v>674</v>
      </c>
      <c r="C24" s="293"/>
      <c r="D24" s="293"/>
      <c r="E24" s="293"/>
      <c r="F24" s="293"/>
      <c r="G24" s="293"/>
      <c r="H24" s="293"/>
      <c r="I24" s="293"/>
      <c r="J24" s="293"/>
      <c r="K24" s="293"/>
      <c r="L24" s="293"/>
      <c r="M24" s="293"/>
      <c r="N24" s="293"/>
      <c r="O24" s="294"/>
    </row>
    <row r="25" spans="1:15" ht="15.75" customHeight="1">
      <c r="A25" s="228" t="s">
        <v>30</v>
      </c>
      <c r="B25" s="240" t="s">
        <v>271</v>
      </c>
      <c r="C25" s="241"/>
      <c r="D25" s="241"/>
      <c r="E25" s="241"/>
      <c r="F25" s="241"/>
      <c r="G25" s="241"/>
      <c r="H25" s="241"/>
      <c r="I25" s="241"/>
      <c r="J25" s="241"/>
      <c r="K25" s="241"/>
      <c r="L25" s="241"/>
      <c r="M25" s="241"/>
      <c r="N25" s="241"/>
      <c r="O25" s="242"/>
    </row>
    <row r="26" spans="1:15">
      <c r="A26" s="226"/>
      <c r="B26" s="229" t="s">
        <v>60</v>
      </c>
      <c r="C26" s="230"/>
      <c r="D26" s="230"/>
      <c r="E26" s="230"/>
      <c r="F26" s="230"/>
      <c r="G26" s="230"/>
      <c r="H26" s="230"/>
      <c r="I26" s="230"/>
      <c r="J26" s="230"/>
      <c r="K26" s="230"/>
      <c r="L26" s="230"/>
      <c r="M26" s="230"/>
      <c r="N26" s="230"/>
      <c r="O26" s="231"/>
    </row>
    <row r="27" spans="1:15">
      <c r="A27" s="226" t="s">
        <v>35</v>
      </c>
      <c r="B27" s="232" t="s">
        <v>187</v>
      </c>
      <c r="C27" s="233"/>
      <c r="D27" s="233"/>
      <c r="E27" s="233"/>
      <c r="F27" s="233"/>
      <c r="G27" s="233"/>
      <c r="H27" s="233"/>
      <c r="I27" s="233"/>
      <c r="J27" s="233"/>
      <c r="K27" s="233"/>
      <c r="L27" s="233"/>
      <c r="M27" s="233"/>
      <c r="N27" s="233"/>
      <c r="O27" s="234"/>
    </row>
    <row r="28" spans="1:15" ht="13.5" thickBot="1">
      <c r="A28" s="227"/>
      <c r="B28" s="237" t="s">
        <v>60</v>
      </c>
      <c r="C28" s="238"/>
      <c r="D28" s="238"/>
      <c r="E28" s="238"/>
      <c r="F28" s="238"/>
      <c r="G28" s="238"/>
      <c r="H28" s="238"/>
      <c r="I28" s="238"/>
      <c r="J28" s="238"/>
      <c r="K28" s="238"/>
      <c r="L28" s="238"/>
      <c r="M28" s="238"/>
      <c r="N28" s="238"/>
      <c r="O28" s="239"/>
    </row>
    <row r="29" spans="1:15" ht="15.75" customHeight="1">
      <c r="A29" s="228" t="s">
        <v>31</v>
      </c>
      <c r="B29" s="240" t="s">
        <v>189</v>
      </c>
      <c r="C29" s="241"/>
      <c r="D29" s="241"/>
      <c r="E29" s="241"/>
      <c r="F29" s="241"/>
      <c r="G29" s="241"/>
      <c r="H29" s="241"/>
      <c r="I29" s="241"/>
      <c r="J29" s="241"/>
      <c r="K29" s="241"/>
      <c r="L29" s="241"/>
      <c r="M29" s="241"/>
      <c r="N29" s="241"/>
      <c r="O29" s="242"/>
    </row>
    <row r="30" spans="1:15">
      <c r="A30" s="226"/>
      <c r="B30" s="229" t="s">
        <v>60</v>
      </c>
      <c r="C30" s="230"/>
      <c r="D30" s="230"/>
      <c r="E30" s="230"/>
      <c r="F30" s="230"/>
      <c r="G30" s="230"/>
      <c r="H30" s="230"/>
      <c r="I30" s="230"/>
      <c r="J30" s="230"/>
      <c r="K30" s="230"/>
      <c r="L30" s="230"/>
      <c r="M30" s="230"/>
      <c r="N30" s="230"/>
      <c r="O30" s="231"/>
    </row>
    <row r="31" spans="1:15">
      <c r="A31" s="226" t="s">
        <v>36</v>
      </c>
      <c r="B31" s="232" t="s">
        <v>187</v>
      </c>
      <c r="C31" s="233"/>
      <c r="D31" s="233"/>
      <c r="E31" s="233"/>
      <c r="F31" s="233"/>
      <c r="G31" s="233"/>
      <c r="H31" s="233"/>
      <c r="I31" s="233"/>
      <c r="J31" s="233"/>
      <c r="K31" s="233"/>
      <c r="L31" s="233"/>
      <c r="M31" s="233"/>
      <c r="N31" s="233"/>
      <c r="O31" s="234"/>
    </row>
    <row r="32" spans="1:15" ht="13.5" thickBot="1">
      <c r="A32" s="227"/>
      <c r="B32" s="269" t="s">
        <v>60</v>
      </c>
      <c r="C32" s="270"/>
      <c r="D32" s="270"/>
      <c r="E32" s="270"/>
      <c r="F32" s="270"/>
      <c r="G32" s="270"/>
      <c r="H32" s="270"/>
      <c r="I32" s="270"/>
      <c r="J32" s="270"/>
      <c r="K32" s="270"/>
      <c r="L32" s="270"/>
      <c r="M32" s="270"/>
      <c r="N32" s="270"/>
      <c r="O32" s="271"/>
    </row>
    <row r="33" spans="1:15">
      <c r="A33" s="228" t="s">
        <v>32</v>
      </c>
      <c r="B33" s="240" t="s">
        <v>190</v>
      </c>
      <c r="C33" s="241"/>
      <c r="D33" s="241"/>
      <c r="E33" s="241"/>
      <c r="F33" s="241"/>
      <c r="G33" s="241"/>
      <c r="H33" s="241"/>
      <c r="I33" s="241"/>
      <c r="J33" s="241"/>
      <c r="K33" s="241"/>
      <c r="L33" s="241"/>
      <c r="M33" s="241"/>
      <c r="N33" s="241"/>
      <c r="O33" s="242"/>
    </row>
    <row r="34" spans="1:15">
      <c r="A34" s="226"/>
      <c r="B34" s="229" t="s">
        <v>675</v>
      </c>
      <c r="C34" s="230"/>
      <c r="D34" s="230"/>
      <c r="E34" s="230"/>
      <c r="F34" s="230"/>
      <c r="G34" s="230"/>
      <c r="H34" s="230"/>
      <c r="I34" s="230"/>
      <c r="J34" s="230"/>
      <c r="K34" s="230"/>
      <c r="L34" s="230"/>
      <c r="M34" s="230"/>
      <c r="N34" s="230"/>
      <c r="O34" s="231"/>
    </row>
    <row r="35" spans="1:15">
      <c r="A35" s="226" t="s">
        <v>37</v>
      </c>
      <c r="B35" s="232" t="s">
        <v>187</v>
      </c>
      <c r="C35" s="233"/>
      <c r="D35" s="233"/>
      <c r="E35" s="233"/>
      <c r="F35" s="233"/>
      <c r="G35" s="233"/>
      <c r="H35" s="233"/>
      <c r="I35" s="233"/>
      <c r="J35" s="233"/>
      <c r="K35" s="233"/>
      <c r="L35" s="233"/>
      <c r="M35" s="233"/>
      <c r="N35" s="233"/>
      <c r="O35" s="234"/>
    </row>
    <row r="36" spans="1:15" ht="13.5" thickBot="1">
      <c r="A36" s="227"/>
      <c r="B36" s="272" t="s">
        <v>676</v>
      </c>
      <c r="C36" s="238"/>
      <c r="D36" s="238"/>
      <c r="E36" s="238"/>
      <c r="F36" s="238"/>
      <c r="G36" s="238"/>
      <c r="H36" s="238"/>
      <c r="I36" s="238"/>
      <c r="J36" s="238"/>
      <c r="K36" s="238"/>
      <c r="L36" s="238"/>
      <c r="M36" s="238"/>
      <c r="N36" s="238"/>
      <c r="O36" s="239"/>
    </row>
    <row r="37" spans="1:15">
      <c r="A37" s="228" t="s">
        <v>33</v>
      </c>
      <c r="B37" s="240" t="s">
        <v>191</v>
      </c>
      <c r="C37" s="241"/>
      <c r="D37" s="241"/>
      <c r="E37" s="241"/>
      <c r="F37" s="241"/>
      <c r="G37" s="241"/>
      <c r="H37" s="241"/>
      <c r="I37" s="241"/>
      <c r="J37" s="241"/>
      <c r="K37" s="241"/>
      <c r="L37" s="241"/>
      <c r="M37" s="241"/>
      <c r="N37" s="241"/>
      <c r="O37" s="242"/>
    </row>
    <row r="38" spans="1:15">
      <c r="A38" s="226"/>
      <c r="B38" s="229" t="s">
        <v>677</v>
      </c>
      <c r="C38" s="230"/>
      <c r="D38" s="230"/>
      <c r="E38" s="230"/>
      <c r="F38" s="230"/>
      <c r="G38" s="230"/>
      <c r="H38" s="230"/>
      <c r="I38" s="230"/>
      <c r="J38" s="230"/>
      <c r="K38" s="230"/>
      <c r="L38" s="230"/>
      <c r="M38" s="230"/>
      <c r="N38" s="230"/>
      <c r="O38" s="231"/>
    </row>
    <row r="39" spans="1:15">
      <c r="A39" s="226" t="s">
        <v>38</v>
      </c>
      <c r="B39" s="232" t="s">
        <v>187</v>
      </c>
      <c r="C39" s="233"/>
      <c r="D39" s="233"/>
      <c r="E39" s="233"/>
      <c r="F39" s="233"/>
      <c r="G39" s="233"/>
      <c r="H39" s="233"/>
      <c r="I39" s="233"/>
      <c r="J39" s="233"/>
      <c r="K39" s="233"/>
      <c r="L39" s="233"/>
      <c r="M39" s="233"/>
      <c r="N39" s="233"/>
      <c r="O39" s="234"/>
    </row>
    <row r="40" spans="1:15" ht="13.5" thickBot="1">
      <c r="A40" s="227"/>
      <c r="B40" s="272" t="s">
        <v>678</v>
      </c>
      <c r="C40" s="293"/>
      <c r="D40" s="293"/>
      <c r="E40" s="293"/>
      <c r="F40" s="293"/>
      <c r="G40" s="293"/>
      <c r="H40" s="293"/>
      <c r="I40" s="293"/>
      <c r="J40" s="293"/>
      <c r="K40" s="293"/>
      <c r="L40" s="293"/>
      <c r="M40" s="293"/>
      <c r="N40" s="293"/>
      <c r="O40" s="294"/>
    </row>
    <row r="41" spans="1:15" ht="15.75" customHeight="1">
      <c r="A41" s="204" t="s">
        <v>39</v>
      </c>
      <c r="B41" s="240" t="s">
        <v>192</v>
      </c>
      <c r="C41" s="241"/>
      <c r="D41" s="241"/>
      <c r="E41" s="241"/>
      <c r="F41" s="241"/>
      <c r="G41" s="241"/>
      <c r="H41" s="241"/>
      <c r="I41" s="241"/>
      <c r="J41" s="241"/>
      <c r="K41" s="241"/>
      <c r="L41" s="241"/>
      <c r="M41" s="241"/>
      <c r="N41" s="241"/>
      <c r="O41" s="242"/>
    </row>
    <row r="42" spans="1:15" ht="341.25" customHeight="1" thickBot="1">
      <c r="A42" s="206"/>
      <c r="B42" s="237"/>
      <c r="C42" s="238"/>
      <c r="D42" s="238"/>
      <c r="E42" s="238"/>
      <c r="F42" s="238"/>
      <c r="G42" s="238"/>
      <c r="H42" s="238"/>
      <c r="I42" s="238"/>
      <c r="J42" s="238"/>
      <c r="K42" s="238"/>
      <c r="L42" s="238"/>
      <c r="M42" s="238"/>
      <c r="N42" s="238"/>
      <c r="O42" s="239"/>
    </row>
    <row r="43" spans="1:15" ht="15.75" customHeight="1">
      <c r="A43" s="228" t="s">
        <v>40</v>
      </c>
      <c r="B43" s="240" t="s">
        <v>193</v>
      </c>
      <c r="C43" s="241"/>
      <c r="D43" s="241"/>
      <c r="E43" s="241"/>
      <c r="F43" s="241"/>
      <c r="G43" s="241"/>
      <c r="H43" s="241"/>
      <c r="I43" s="241"/>
      <c r="J43" s="241"/>
      <c r="K43" s="241"/>
      <c r="L43" s="241"/>
      <c r="M43" s="241"/>
      <c r="N43" s="241"/>
      <c r="O43" s="242"/>
    </row>
    <row r="44" spans="1:15">
      <c r="A44" s="226"/>
      <c r="B44" s="229"/>
      <c r="C44" s="230"/>
      <c r="D44" s="230"/>
      <c r="E44" s="230"/>
      <c r="F44" s="230"/>
      <c r="G44" s="230"/>
      <c r="H44" s="230"/>
      <c r="I44" s="230"/>
      <c r="J44" s="230"/>
      <c r="K44" s="230"/>
      <c r="L44" s="230"/>
      <c r="M44" s="230"/>
      <c r="N44" s="230"/>
      <c r="O44" s="231"/>
    </row>
    <row r="45" spans="1:15" ht="15.75" customHeight="1">
      <c r="A45" s="226" t="s">
        <v>50</v>
      </c>
      <c r="B45" s="232" t="s">
        <v>194</v>
      </c>
      <c r="C45" s="233"/>
      <c r="D45" s="233"/>
      <c r="E45" s="233"/>
      <c r="F45" s="233"/>
      <c r="G45" s="233"/>
      <c r="H45" s="233"/>
      <c r="I45" s="233"/>
      <c r="J45" s="233"/>
      <c r="K45" s="233"/>
      <c r="L45" s="233"/>
      <c r="M45" s="233"/>
      <c r="N45" s="233"/>
      <c r="O45" s="234"/>
    </row>
    <row r="46" spans="1:15">
      <c r="A46" s="226"/>
      <c r="B46" s="229" t="s">
        <v>680</v>
      </c>
      <c r="C46" s="230"/>
      <c r="D46" s="230"/>
      <c r="E46" s="230"/>
      <c r="F46" s="230"/>
      <c r="G46" s="230"/>
      <c r="H46" s="230"/>
      <c r="I46" s="230"/>
      <c r="J46" s="230"/>
      <c r="K46" s="230"/>
      <c r="L46" s="230"/>
      <c r="M46" s="230"/>
      <c r="N46" s="230"/>
      <c r="O46" s="231"/>
    </row>
    <row r="47" spans="1:15" ht="15.75" customHeight="1">
      <c r="A47" s="226" t="s">
        <v>51</v>
      </c>
      <c r="B47" s="268" t="s">
        <v>195</v>
      </c>
      <c r="C47" s="233"/>
      <c r="D47" s="233"/>
      <c r="E47" s="233"/>
      <c r="F47" s="233"/>
      <c r="G47" s="233"/>
      <c r="H47" s="233"/>
      <c r="I47" s="233"/>
      <c r="J47" s="233"/>
      <c r="K47" s="233"/>
      <c r="L47" s="233"/>
      <c r="M47" s="233"/>
      <c r="N47" s="233"/>
      <c r="O47" s="234"/>
    </row>
    <row r="48" spans="1:15">
      <c r="A48" s="226"/>
      <c r="B48" s="229" t="s">
        <v>680</v>
      </c>
      <c r="C48" s="230"/>
      <c r="D48" s="230"/>
      <c r="E48" s="230"/>
      <c r="F48" s="230"/>
      <c r="G48" s="230"/>
      <c r="H48" s="230"/>
      <c r="I48" s="230"/>
      <c r="J48" s="230"/>
      <c r="K48" s="230"/>
      <c r="L48" s="230"/>
      <c r="M48" s="230"/>
      <c r="N48" s="230"/>
      <c r="O48" s="231"/>
    </row>
    <row r="49" spans="1:15" ht="15.75" customHeight="1">
      <c r="A49" s="226" t="s">
        <v>57</v>
      </c>
      <c r="B49" s="232" t="s">
        <v>196</v>
      </c>
      <c r="C49" s="233"/>
      <c r="D49" s="233"/>
      <c r="E49" s="233"/>
      <c r="F49" s="233"/>
      <c r="G49" s="233"/>
      <c r="H49" s="233"/>
      <c r="I49" s="233"/>
      <c r="J49" s="233"/>
      <c r="K49" s="233"/>
      <c r="L49" s="233"/>
      <c r="M49" s="233"/>
      <c r="N49" s="233"/>
      <c r="O49" s="234"/>
    </row>
    <row r="50" spans="1:15">
      <c r="A50" s="226"/>
      <c r="B50" s="229" t="s">
        <v>683</v>
      </c>
      <c r="C50" s="230"/>
      <c r="D50" s="230"/>
      <c r="E50" s="230"/>
      <c r="F50" s="230"/>
      <c r="G50" s="230"/>
      <c r="H50" s="230"/>
      <c r="I50" s="230"/>
      <c r="J50" s="230"/>
      <c r="K50" s="230"/>
      <c r="L50" s="230"/>
      <c r="M50" s="230"/>
      <c r="N50" s="230"/>
      <c r="O50" s="231"/>
    </row>
    <row r="51" spans="1:15" ht="15.75" customHeight="1">
      <c r="A51" s="226" t="s">
        <v>58</v>
      </c>
      <c r="B51" s="232" t="s">
        <v>197</v>
      </c>
      <c r="C51" s="233"/>
      <c r="D51" s="233"/>
      <c r="E51" s="233"/>
      <c r="F51" s="233"/>
      <c r="G51" s="233"/>
      <c r="H51" s="233"/>
      <c r="I51" s="233"/>
      <c r="J51" s="233"/>
      <c r="K51" s="233"/>
      <c r="L51" s="233"/>
      <c r="M51" s="233"/>
      <c r="N51" s="233"/>
      <c r="O51" s="234"/>
    </row>
    <row r="52" spans="1:15">
      <c r="A52" s="226"/>
      <c r="B52" s="229" t="s">
        <v>60</v>
      </c>
      <c r="C52" s="230"/>
      <c r="D52" s="230"/>
      <c r="E52" s="230"/>
      <c r="F52" s="230"/>
      <c r="G52" s="230"/>
      <c r="H52" s="230"/>
      <c r="I52" s="230"/>
      <c r="J52" s="230"/>
      <c r="K52" s="230"/>
      <c r="L52" s="230"/>
      <c r="M52" s="230"/>
      <c r="N52" s="230"/>
      <c r="O52" s="231"/>
    </row>
    <row r="53" spans="1:15" ht="15.75" customHeight="1">
      <c r="A53" s="226" t="s">
        <v>62</v>
      </c>
      <c r="B53" s="232" t="s">
        <v>198</v>
      </c>
      <c r="C53" s="233"/>
      <c r="D53" s="233"/>
      <c r="E53" s="233"/>
      <c r="F53" s="233"/>
      <c r="G53" s="233"/>
      <c r="H53" s="233"/>
      <c r="I53" s="233"/>
      <c r="J53" s="233"/>
      <c r="K53" s="233"/>
      <c r="L53" s="233"/>
      <c r="M53" s="233"/>
      <c r="N53" s="233"/>
      <c r="O53" s="234"/>
    </row>
    <row r="54" spans="1:15">
      <c r="A54" s="226"/>
      <c r="B54" s="229" t="s">
        <v>684</v>
      </c>
      <c r="C54" s="230"/>
      <c r="D54" s="230"/>
      <c r="E54" s="230"/>
      <c r="F54" s="230"/>
      <c r="G54" s="230"/>
      <c r="H54" s="230"/>
      <c r="I54" s="230"/>
      <c r="J54" s="230"/>
      <c r="K54" s="230"/>
      <c r="L54" s="230"/>
      <c r="M54" s="230"/>
      <c r="N54" s="230"/>
      <c r="O54" s="231"/>
    </row>
    <row r="55" spans="1:15" ht="15.75" customHeight="1">
      <c r="A55" s="226" t="s">
        <v>63</v>
      </c>
      <c r="B55" s="232" t="s">
        <v>199</v>
      </c>
      <c r="C55" s="233"/>
      <c r="D55" s="233"/>
      <c r="E55" s="233"/>
      <c r="F55" s="233"/>
      <c r="G55" s="233"/>
      <c r="H55" s="233"/>
      <c r="I55" s="233"/>
      <c r="J55" s="233"/>
      <c r="K55" s="233"/>
      <c r="L55" s="233"/>
      <c r="M55" s="233"/>
      <c r="N55" s="233"/>
      <c r="O55" s="234"/>
    </row>
    <row r="56" spans="1:15">
      <c r="A56" s="226"/>
      <c r="B56" s="229" t="s">
        <v>685</v>
      </c>
      <c r="C56" s="230"/>
      <c r="D56" s="230"/>
      <c r="E56" s="230"/>
      <c r="F56" s="230"/>
      <c r="G56" s="230"/>
      <c r="H56" s="230"/>
      <c r="I56" s="230"/>
      <c r="J56" s="230"/>
      <c r="K56" s="230"/>
      <c r="L56" s="230"/>
      <c r="M56" s="230"/>
      <c r="N56" s="230"/>
      <c r="O56" s="231"/>
    </row>
    <row r="57" spans="1:15" ht="15.75" customHeight="1">
      <c r="A57" s="226" t="s">
        <v>64</v>
      </c>
      <c r="B57" s="232" t="s">
        <v>200</v>
      </c>
      <c r="C57" s="233"/>
      <c r="D57" s="233"/>
      <c r="E57" s="233"/>
      <c r="F57" s="233"/>
      <c r="G57" s="233"/>
      <c r="H57" s="233"/>
      <c r="I57" s="233"/>
      <c r="J57" s="233"/>
      <c r="K57" s="233"/>
      <c r="L57" s="233"/>
      <c r="M57" s="233"/>
      <c r="N57" s="233"/>
      <c r="O57" s="234"/>
    </row>
    <row r="58" spans="1:15">
      <c r="A58" s="226"/>
      <c r="B58" s="229" t="s">
        <v>60</v>
      </c>
      <c r="C58" s="230"/>
      <c r="D58" s="230"/>
      <c r="E58" s="230"/>
      <c r="F58" s="230"/>
      <c r="G58" s="230"/>
      <c r="H58" s="230"/>
      <c r="I58" s="230"/>
      <c r="J58" s="230"/>
      <c r="K58" s="230"/>
      <c r="L58" s="230"/>
      <c r="M58" s="230"/>
      <c r="N58" s="230"/>
      <c r="O58" s="231"/>
    </row>
    <row r="59" spans="1:15" ht="15.75" customHeight="1">
      <c r="A59" s="226" t="s">
        <v>65</v>
      </c>
      <c r="B59" s="232" t="s">
        <v>201</v>
      </c>
      <c r="C59" s="233"/>
      <c r="D59" s="233"/>
      <c r="E59" s="233"/>
      <c r="F59" s="233"/>
      <c r="G59" s="233"/>
      <c r="H59" s="233"/>
      <c r="I59" s="233"/>
      <c r="J59" s="233"/>
      <c r="K59" s="233"/>
      <c r="L59" s="233"/>
      <c r="M59" s="233"/>
      <c r="N59" s="233"/>
      <c r="O59" s="234"/>
    </row>
    <row r="60" spans="1:15">
      <c r="A60" s="226"/>
      <c r="B60" s="235">
        <v>1</v>
      </c>
      <c r="C60" s="230"/>
      <c r="D60" s="230"/>
      <c r="E60" s="230"/>
      <c r="F60" s="230"/>
      <c r="G60" s="230"/>
      <c r="H60" s="230"/>
      <c r="I60" s="230"/>
      <c r="J60" s="230"/>
      <c r="K60" s="230"/>
      <c r="L60" s="230"/>
      <c r="M60" s="230"/>
      <c r="N60" s="230"/>
      <c r="O60" s="231"/>
    </row>
    <row r="61" spans="1:15" ht="15.75" customHeight="1">
      <c r="A61" s="226" t="s">
        <v>66</v>
      </c>
      <c r="B61" s="232" t="s">
        <v>202</v>
      </c>
      <c r="C61" s="233"/>
      <c r="D61" s="233"/>
      <c r="E61" s="233"/>
      <c r="F61" s="233"/>
      <c r="G61" s="233"/>
      <c r="H61" s="233"/>
      <c r="I61" s="233"/>
      <c r="J61" s="233"/>
      <c r="K61" s="233"/>
      <c r="L61" s="233"/>
      <c r="M61" s="233"/>
      <c r="N61" s="233"/>
      <c r="O61" s="234"/>
    </row>
    <row r="62" spans="1:15">
      <c r="A62" s="226"/>
      <c r="B62" s="229" t="s">
        <v>681</v>
      </c>
      <c r="C62" s="230"/>
      <c r="D62" s="230"/>
      <c r="E62" s="230"/>
      <c r="F62" s="230"/>
      <c r="G62" s="230"/>
      <c r="H62" s="230"/>
      <c r="I62" s="230"/>
      <c r="J62" s="230"/>
      <c r="K62" s="230"/>
      <c r="L62" s="230"/>
      <c r="M62" s="230"/>
      <c r="N62" s="230"/>
      <c r="O62" s="231"/>
    </row>
    <row r="63" spans="1:15" ht="15.75" customHeight="1">
      <c r="A63" s="226" t="s">
        <v>67</v>
      </c>
      <c r="B63" s="232" t="s">
        <v>203</v>
      </c>
      <c r="C63" s="233"/>
      <c r="D63" s="233"/>
      <c r="E63" s="233"/>
      <c r="F63" s="233"/>
      <c r="G63" s="233"/>
      <c r="H63" s="233"/>
      <c r="I63" s="233"/>
      <c r="J63" s="233"/>
      <c r="K63" s="233"/>
      <c r="L63" s="233"/>
      <c r="M63" s="233"/>
      <c r="N63" s="233"/>
      <c r="O63" s="234"/>
    </row>
    <row r="64" spans="1:15">
      <c r="A64" s="226"/>
      <c r="B64" s="229" t="s">
        <v>682</v>
      </c>
      <c r="C64" s="230"/>
      <c r="D64" s="230"/>
      <c r="E64" s="230"/>
      <c r="F64" s="230"/>
      <c r="G64" s="230"/>
      <c r="H64" s="230"/>
      <c r="I64" s="230"/>
      <c r="J64" s="230"/>
      <c r="K64" s="230"/>
      <c r="L64" s="230"/>
      <c r="M64" s="230"/>
      <c r="N64" s="230"/>
      <c r="O64" s="231"/>
    </row>
    <row r="65" spans="1:15" ht="15.75" customHeight="1">
      <c r="A65" s="226" t="s">
        <v>68</v>
      </c>
      <c r="B65" s="232" t="s">
        <v>204</v>
      </c>
      <c r="C65" s="233"/>
      <c r="D65" s="233"/>
      <c r="E65" s="233"/>
      <c r="F65" s="233"/>
      <c r="G65" s="233"/>
      <c r="H65" s="233"/>
      <c r="I65" s="233"/>
      <c r="J65" s="233"/>
      <c r="K65" s="233"/>
      <c r="L65" s="233"/>
      <c r="M65" s="233"/>
      <c r="N65" s="233"/>
      <c r="O65" s="234"/>
    </row>
    <row r="66" spans="1:15" ht="13.5" thickBot="1">
      <c r="A66" s="227"/>
      <c r="B66" s="243">
        <v>39782</v>
      </c>
      <c r="C66" s="238"/>
      <c r="D66" s="238"/>
      <c r="E66" s="238"/>
      <c r="F66" s="238"/>
      <c r="G66" s="238"/>
      <c r="H66" s="238"/>
      <c r="I66" s="238"/>
      <c r="J66" s="238"/>
      <c r="K66" s="238"/>
      <c r="L66" s="238"/>
      <c r="M66" s="238"/>
      <c r="N66" s="238"/>
      <c r="O66" s="239"/>
    </row>
    <row r="67" spans="1:15" ht="15.75" customHeight="1">
      <c r="A67" s="228" t="s">
        <v>41</v>
      </c>
      <c r="B67" s="240" t="s">
        <v>205</v>
      </c>
      <c r="C67" s="241"/>
      <c r="D67" s="241"/>
      <c r="E67" s="241"/>
      <c r="F67" s="241"/>
      <c r="G67" s="241"/>
      <c r="H67" s="241"/>
      <c r="I67" s="241"/>
      <c r="J67" s="241"/>
      <c r="K67" s="241"/>
      <c r="L67" s="241"/>
      <c r="M67" s="241"/>
      <c r="N67" s="241"/>
      <c r="O67" s="242"/>
    </row>
    <row r="68" spans="1:15">
      <c r="A68" s="226"/>
      <c r="B68" s="229"/>
      <c r="C68" s="230"/>
      <c r="D68" s="230"/>
      <c r="E68" s="230"/>
      <c r="F68" s="230"/>
      <c r="G68" s="230"/>
      <c r="H68" s="230"/>
      <c r="I68" s="230"/>
      <c r="J68" s="230"/>
      <c r="K68" s="230"/>
      <c r="L68" s="230"/>
      <c r="M68" s="230"/>
      <c r="N68" s="230"/>
      <c r="O68" s="231"/>
    </row>
    <row r="69" spans="1:15" ht="15.75" customHeight="1">
      <c r="A69" s="226" t="s">
        <v>42</v>
      </c>
      <c r="B69" s="232" t="s">
        <v>206</v>
      </c>
      <c r="C69" s="233"/>
      <c r="D69" s="233"/>
      <c r="E69" s="233"/>
      <c r="F69" s="233"/>
      <c r="G69" s="233"/>
      <c r="H69" s="233"/>
      <c r="I69" s="233"/>
      <c r="J69" s="233"/>
      <c r="K69" s="233"/>
      <c r="L69" s="233"/>
      <c r="M69" s="233"/>
      <c r="N69" s="233"/>
      <c r="O69" s="234"/>
    </row>
    <row r="70" spans="1:15" ht="13.5" thickBot="1">
      <c r="A70" s="227"/>
      <c r="B70" s="237" t="s">
        <v>679</v>
      </c>
      <c r="C70" s="238"/>
      <c r="D70" s="238"/>
      <c r="E70" s="238"/>
      <c r="F70" s="238"/>
      <c r="G70" s="238"/>
      <c r="H70" s="238"/>
      <c r="I70" s="238"/>
      <c r="J70" s="238"/>
      <c r="K70" s="238"/>
      <c r="L70" s="238"/>
      <c r="M70" s="238"/>
      <c r="N70" s="238"/>
      <c r="O70" s="239"/>
    </row>
    <row r="71" spans="1:15" ht="15.75" customHeight="1">
      <c r="A71" s="228" t="s">
        <v>43</v>
      </c>
      <c r="B71" s="240" t="s">
        <v>207</v>
      </c>
      <c r="C71" s="241"/>
      <c r="D71" s="241"/>
      <c r="E71" s="241"/>
      <c r="F71" s="241"/>
      <c r="G71" s="241"/>
      <c r="H71" s="241"/>
      <c r="I71" s="241"/>
      <c r="J71" s="241"/>
      <c r="K71" s="241"/>
      <c r="L71" s="241"/>
      <c r="M71" s="241"/>
      <c r="N71" s="241"/>
      <c r="O71" s="242"/>
    </row>
    <row r="72" spans="1:15">
      <c r="A72" s="226"/>
      <c r="B72" s="229" t="s">
        <v>686</v>
      </c>
      <c r="C72" s="230"/>
      <c r="D72" s="230"/>
      <c r="E72" s="230"/>
      <c r="F72" s="230"/>
      <c r="G72" s="230"/>
      <c r="H72" s="230"/>
      <c r="I72" s="230"/>
      <c r="J72" s="230"/>
      <c r="K72" s="230"/>
      <c r="L72" s="230"/>
      <c r="M72" s="230"/>
      <c r="N72" s="230"/>
      <c r="O72" s="231"/>
    </row>
    <row r="73" spans="1:15" ht="15.75" customHeight="1">
      <c r="A73" s="226" t="s">
        <v>44</v>
      </c>
      <c r="B73" s="232" t="s">
        <v>208</v>
      </c>
      <c r="C73" s="233"/>
      <c r="D73" s="233"/>
      <c r="E73" s="233"/>
      <c r="F73" s="233"/>
      <c r="G73" s="233"/>
      <c r="H73" s="233"/>
      <c r="I73" s="233"/>
      <c r="J73" s="233"/>
      <c r="K73" s="233"/>
      <c r="L73" s="233"/>
      <c r="M73" s="233"/>
      <c r="N73" s="233"/>
      <c r="O73" s="234"/>
    </row>
    <row r="74" spans="1:15">
      <c r="A74" s="226"/>
      <c r="B74" s="229" t="s">
        <v>694</v>
      </c>
      <c r="C74" s="230"/>
      <c r="D74" s="230"/>
      <c r="E74" s="230"/>
      <c r="F74" s="230"/>
      <c r="G74" s="230"/>
      <c r="H74" s="230"/>
      <c r="I74" s="230"/>
      <c r="J74" s="230"/>
      <c r="K74" s="230"/>
      <c r="L74" s="230"/>
      <c r="M74" s="230"/>
      <c r="N74" s="230"/>
      <c r="O74" s="231"/>
    </row>
    <row r="75" spans="1:15" ht="15.75" customHeight="1">
      <c r="A75" s="226" t="s">
        <v>52</v>
      </c>
      <c r="B75" s="232" t="s">
        <v>209</v>
      </c>
      <c r="C75" s="233"/>
      <c r="D75" s="233"/>
      <c r="E75" s="233"/>
      <c r="F75" s="233"/>
      <c r="G75" s="233"/>
      <c r="H75" s="233"/>
      <c r="I75" s="233"/>
      <c r="J75" s="233"/>
      <c r="K75" s="233"/>
      <c r="L75" s="233"/>
      <c r="M75" s="233"/>
      <c r="N75" s="233"/>
      <c r="O75" s="234"/>
    </row>
    <row r="76" spans="1:15">
      <c r="A76" s="226"/>
      <c r="B76" s="229" t="s">
        <v>60</v>
      </c>
      <c r="C76" s="230"/>
      <c r="D76" s="230"/>
      <c r="E76" s="230"/>
      <c r="F76" s="230"/>
      <c r="G76" s="230"/>
      <c r="H76" s="230"/>
      <c r="I76" s="230"/>
      <c r="J76" s="230"/>
      <c r="K76" s="230"/>
      <c r="L76" s="230"/>
      <c r="M76" s="230"/>
      <c r="N76" s="230"/>
      <c r="O76" s="231"/>
    </row>
    <row r="77" spans="1:15" ht="15.75" customHeight="1">
      <c r="A77" s="226" t="s">
        <v>53</v>
      </c>
      <c r="B77" s="232" t="s">
        <v>211</v>
      </c>
      <c r="C77" s="233"/>
      <c r="D77" s="233"/>
      <c r="E77" s="233"/>
      <c r="F77" s="233"/>
      <c r="G77" s="233"/>
      <c r="H77" s="233"/>
      <c r="I77" s="233"/>
      <c r="J77" s="233"/>
      <c r="K77" s="233"/>
      <c r="L77" s="233"/>
      <c r="M77" s="233"/>
      <c r="N77" s="233"/>
      <c r="O77" s="234"/>
    </row>
    <row r="78" spans="1:15">
      <c r="A78" s="226"/>
      <c r="B78" s="229" t="s">
        <v>60</v>
      </c>
      <c r="C78" s="230"/>
      <c r="D78" s="230"/>
      <c r="E78" s="230"/>
      <c r="F78" s="230"/>
      <c r="G78" s="230"/>
      <c r="H78" s="230"/>
      <c r="I78" s="230"/>
      <c r="J78" s="230"/>
      <c r="K78" s="230"/>
      <c r="L78" s="230"/>
      <c r="M78" s="230"/>
      <c r="N78" s="230"/>
      <c r="O78" s="231"/>
    </row>
    <row r="79" spans="1:15" ht="15.75" customHeight="1">
      <c r="A79" s="226" t="s">
        <v>54</v>
      </c>
      <c r="B79" s="232" t="s">
        <v>210</v>
      </c>
      <c r="C79" s="233"/>
      <c r="D79" s="233"/>
      <c r="E79" s="233"/>
      <c r="F79" s="233"/>
      <c r="G79" s="233"/>
      <c r="H79" s="233"/>
      <c r="I79" s="233"/>
      <c r="J79" s="233"/>
      <c r="K79" s="233"/>
      <c r="L79" s="233"/>
      <c r="M79" s="233"/>
      <c r="N79" s="233"/>
      <c r="O79" s="234"/>
    </row>
    <row r="80" spans="1:15">
      <c r="A80" s="226"/>
      <c r="B80" s="229" t="s">
        <v>687</v>
      </c>
      <c r="C80" s="230"/>
      <c r="D80" s="230"/>
      <c r="E80" s="230"/>
      <c r="F80" s="230"/>
      <c r="G80" s="230"/>
      <c r="H80" s="230"/>
      <c r="I80" s="230"/>
      <c r="J80" s="230"/>
      <c r="K80" s="230"/>
      <c r="L80" s="230"/>
      <c r="M80" s="230"/>
      <c r="N80" s="230"/>
      <c r="O80" s="231"/>
    </row>
    <row r="81" spans="1:15" ht="15.75" customHeight="1">
      <c r="A81" s="226" t="s">
        <v>55</v>
      </c>
      <c r="B81" s="232" t="s">
        <v>212</v>
      </c>
      <c r="C81" s="233"/>
      <c r="D81" s="233"/>
      <c r="E81" s="233"/>
      <c r="F81" s="233"/>
      <c r="G81" s="233"/>
      <c r="H81" s="233"/>
      <c r="I81" s="233"/>
      <c r="J81" s="233"/>
      <c r="K81" s="233"/>
      <c r="L81" s="233"/>
      <c r="M81" s="233"/>
      <c r="N81" s="233"/>
      <c r="O81" s="234"/>
    </row>
    <row r="82" spans="1:15">
      <c r="A82" s="226"/>
      <c r="B82" s="229" t="s">
        <v>60</v>
      </c>
      <c r="C82" s="230"/>
      <c r="D82" s="230"/>
      <c r="E82" s="230"/>
      <c r="F82" s="230"/>
      <c r="G82" s="230"/>
      <c r="H82" s="230"/>
      <c r="I82" s="230"/>
      <c r="J82" s="230"/>
      <c r="K82" s="230"/>
      <c r="L82" s="230"/>
      <c r="M82" s="230"/>
      <c r="N82" s="230"/>
      <c r="O82" s="231"/>
    </row>
    <row r="83" spans="1:15" ht="15.75" customHeight="1">
      <c r="A83" s="226" t="s">
        <v>69</v>
      </c>
      <c r="B83" s="232" t="s">
        <v>213</v>
      </c>
      <c r="C83" s="233"/>
      <c r="D83" s="233"/>
      <c r="E83" s="233"/>
      <c r="F83" s="233"/>
      <c r="G83" s="233"/>
      <c r="H83" s="233"/>
      <c r="I83" s="233"/>
      <c r="J83" s="233"/>
      <c r="K83" s="233"/>
      <c r="L83" s="233"/>
      <c r="M83" s="233"/>
      <c r="N83" s="233"/>
      <c r="O83" s="234"/>
    </row>
    <row r="84" spans="1:15">
      <c r="A84" s="226"/>
      <c r="B84" s="235">
        <v>0.1</v>
      </c>
      <c r="C84" s="230"/>
      <c r="D84" s="230"/>
      <c r="E84" s="230"/>
      <c r="F84" s="230"/>
      <c r="G84" s="230"/>
      <c r="H84" s="230"/>
      <c r="I84" s="230"/>
      <c r="J84" s="230"/>
      <c r="K84" s="230"/>
      <c r="L84" s="230"/>
      <c r="M84" s="230"/>
      <c r="N84" s="230"/>
      <c r="O84" s="231"/>
    </row>
    <row r="85" spans="1:15" ht="15.75" customHeight="1">
      <c r="A85" s="226" t="s">
        <v>70</v>
      </c>
      <c r="B85" s="232" t="s">
        <v>272</v>
      </c>
      <c r="C85" s="233"/>
      <c r="D85" s="233"/>
      <c r="E85" s="233"/>
      <c r="F85" s="233"/>
      <c r="G85" s="233"/>
      <c r="H85" s="233"/>
      <c r="I85" s="233"/>
      <c r="J85" s="233"/>
      <c r="K85" s="233"/>
      <c r="L85" s="233"/>
      <c r="M85" s="233"/>
      <c r="N85" s="233"/>
      <c r="O85" s="234"/>
    </row>
    <row r="86" spans="1:15" ht="13.5" thickBot="1">
      <c r="A86" s="227"/>
      <c r="B86" s="49" t="s">
        <v>60</v>
      </c>
      <c r="C86" s="188"/>
      <c r="D86" s="50"/>
      <c r="E86" s="50"/>
      <c r="F86" s="50"/>
      <c r="G86" s="50"/>
      <c r="H86" s="50"/>
      <c r="I86" s="50"/>
      <c r="J86" s="50"/>
      <c r="K86" s="50"/>
      <c r="L86" s="50"/>
      <c r="M86" s="50"/>
      <c r="N86" s="50"/>
      <c r="O86" s="51"/>
    </row>
    <row r="87" spans="1:15" ht="13.5" thickBot="1">
      <c r="A87" s="204" t="s">
        <v>659</v>
      </c>
      <c r="B87" s="290" t="s">
        <v>214</v>
      </c>
      <c r="C87" s="291"/>
      <c r="D87" s="291"/>
      <c r="E87" s="291"/>
      <c r="F87" s="291"/>
      <c r="G87" s="291"/>
      <c r="H87" s="291"/>
      <c r="I87" s="291"/>
      <c r="J87" s="291"/>
      <c r="K87" s="291"/>
      <c r="L87" s="291"/>
      <c r="M87" s="291"/>
      <c r="N87" s="291"/>
      <c r="O87" s="292"/>
    </row>
    <row r="88" spans="1:15" ht="16.5" customHeight="1" thickBot="1">
      <c r="A88" s="205"/>
      <c r="B88" s="41" t="s">
        <v>215</v>
      </c>
      <c r="C88" s="42"/>
      <c r="D88" s="42"/>
      <c r="E88" s="42"/>
      <c r="F88" s="43"/>
      <c r="G88" s="44"/>
      <c r="H88" s="45"/>
      <c r="I88" s="52"/>
      <c r="J88" s="52"/>
      <c r="K88" s="52"/>
      <c r="L88" s="236"/>
      <c r="M88" s="236"/>
      <c r="N88" s="236"/>
      <c r="O88" s="236"/>
    </row>
    <row r="89" spans="1:15" ht="16.5" customHeight="1">
      <c r="A89" s="205"/>
      <c r="B89" s="244" t="s">
        <v>216</v>
      </c>
      <c r="C89" s="245"/>
      <c r="D89" s="245"/>
      <c r="E89" s="245"/>
      <c r="F89" s="246"/>
      <c r="G89" s="53" t="s">
        <v>688</v>
      </c>
      <c r="H89" s="54"/>
      <c r="I89" s="55"/>
      <c r="J89" s="55"/>
      <c r="K89" s="55"/>
      <c r="L89" s="225"/>
      <c r="M89" s="225"/>
      <c r="N89" s="225"/>
      <c r="O89" s="225"/>
    </row>
    <row r="90" spans="1:15" ht="16.5" customHeight="1">
      <c r="A90" s="205"/>
      <c r="B90" s="229" t="s">
        <v>217</v>
      </c>
      <c r="C90" s="230"/>
      <c r="D90" s="230"/>
      <c r="E90" s="230"/>
      <c r="F90" s="231"/>
      <c r="G90" s="210" t="s">
        <v>689</v>
      </c>
      <c r="H90" s="212"/>
      <c r="I90" s="55"/>
      <c r="J90" s="55"/>
      <c r="K90" s="55"/>
      <c r="L90" s="225"/>
      <c r="M90" s="225"/>
      <c r="N90" s="225"/>
      <c r="O90" s="225"/>
    </row>
    <row r="91" spans="1:15" ht="16.5" customHeight="1">
      <c r="A91" s="205"/>
      <c r="B91" s="229" t="s">
        <v>218</v>
      </c>
      <c r="C91" s="230"/>
      <c r="D91" s="230"/>
      <c r="E91" s="230"/>
      <c r="F91" s="231"/>
      <c r="G91" s="210" t="s">
        <v>690</v>
      </c>
      <c r="H91" s="212"/>
      <c r="I91" s="55"/>
      <c r="J91" s="55"/>
      <c r="K91" s="55"/>
      <c r="L91" s="225"/>
      <c r="M91" s="225"/>
      <c r="N91" s="225"/>
      <c r="O91" s="225"/>
    </row>
    <row r="92" spans="1:15" ht="16.5" customHeight="1">
      <c r="A92" s="205"/>
      <c r="B92" s="229" t="s">
        <v>219</v>
      </c>
      <c r="C92" s="230"/>
      <c r="D92" s="230"/>
      <c r="E92" s="230"/>
      <c r="F92" s="231"/>
      <c r="G92" s="210" t="s">
        <v>60</v>
      </c>
      <c r="H92" s="212"/>
      <c r="I92" s="55"/>
      <c r="J92" s="55"/>
      <c r="K92" s="55"/>
      <c r="L92" s="225"/>
      <c r="M92" s="225"/>
      <c r="N92" s="225"/>
      <c r="O92" s="225"/>
    </row>
    <row r="93" spans="1:15" ht="16.5" customHeight="1">
      <c r="A93" s="205"/>
      <c r="B93" s="229" t="s">
        <v>220</v>
      </c>
      <c r="C93" s="230"/>
      <c r="D93" s="230"/>
      <c r="E93" s="230"/>
      <c r="F93" s="231"/>
      <c r="G93" s="210" t="s">
        <v>60</v>
      </c>
      <c r="H93" s="212"/>
      <c r="I93" s="55"/>
      <c r="J93" s="55"/>
      <c r="K93" s="55"/>
      <c r="L93" s="225"/>
      <c r="M93" s="225"/>
      <c r="N93" s="225"/>
      <c r="O93" s="225"/>
    </row>
    <row r="94" spans="1:15" ht="16.5" customHeight="1">
      <c r="A94" s="205"/>
      <c r="B94" s="229" t="s">
        <v>273</v>
      </c>
      <c r="C94" s="230"/>
      <c r="D94" s="230"/>
      <c r="E94" s="230"/>
      <c r="F94" s="231"/>
      <c r="G94" s="210" t="s">
        <v>60</v>
      </c>
      <c r="H94" s="212"/>
      <c r="I94" s="55"/>
      <c r="J94" s="55"/>
      <c r="K94" s="55"/>
      <c r="L94" s="225"/>
      <c r="M94" s="225"/>
      <c r="N94" s="225"/>
      <c r="O94" s="225"/>
    </row>
    <row r="95" spans="1:15" ht="27" customHeight="1" thickBot="1">
      <c r="A95" s="206"/>
      <c r="B95" s="297" t="s">
        <v>221</v>
      </c>
      <c r="C95" s="298"/>
      <c r="D95" s="298"/>
      <c r="E95" s="298"/>
      <c r="F95" s="299"/>
      <c r="G95" s="295" t="s">
        <v>60</v>
      </c>
      <c r="H95" s="296"/>
      <c r="I95" s="55"/>
      <c r="J95" s="55"/>
      <c r="K95" s="55"/>
      <c r="L95" s="225"/>
      <c r="M95" s="225"/>
      <c r="N95" s="225"/>
      <c r="O95" s="225"/>
    </row>
    <row r="96" spans="1:15" ht="16.5" customHeight="1" thickBot="1">
      <c r="A96" s="204" t="s">
        <v>46</v>
      </c>
      <c r="B96" s="332" t="s">
        <v>222</v>
      </c>
      <c r="C96" s="332"/>
      <c r="D96" s="332"/>
      <c r="E96" s="332"/>
      <c r="F96" s="332"/>
      <c r="G96" s="332"/>
      <c r="H96" s="332"/>
      <c r="I96" s="332"/>
      <c r="J96" s="332"/>
      <c r="K96" s="332"/>
      <c r="L96" s="332"/>
      <c r="M96" s="332"/>
      <c r="N96" s="332"/>
      <c r="O96" s="332"/>
    </row>
    <row r="97" spans="1:15" ht="13.5" customHeight="1" thickBot="1">
      <c r="A97" s="205"/>
      <c r="B97" s="333" t="s">
        <v>223</v>
      </c>
      <c r="C97" s="333"/>
      <c r="D97" s="333"/>
      <c r="E97" s="333"/>
      <c r="F97" s="333"/>
      <c r="G97" s="194" t="s">
        <v>224</v>
      </c>
      <c r="H97" s="333" t="s">
        <v>225</v>
      </c>
      <c r="I97" s="333"/>
      <c r="J97" s="333"/>
      <c r="K97" s="333"/>
      <c r="L97" s="334" t="s">
        <v>229</v>
      </c>
      <c r="M97" s="334"/>
      <c r="N97" s="334"/>
      <c r="O97" s="334"/>
    </row>
    <row r="98" spans="1:15" ht="13.5" thickBot="1">
      <c r="A98" s="205"/>
      <c r="B98" s="192">
        <v>1</v>
      </c>
      <c r="C98" s="253" t="s">
        <v>60</v>
      </c>
      <c r="D98" s="254"/>
      <c r="E98" s="254"/>
      <c r="F98" s="255"/>
      <c r="G98" s="193"/>
      <c r="H98" s="256"/>
      <c r="I98" s="257"/>
      <c r="J98" s="257"/>
      <c r="K98" s="258"/>
      <c r="L98" s="259"/>
      <c r="M98" s="260"/>
      <c r="N98" s="260"/>
      <c r="O98" s="261"/>
    </row>
    <row r="99" spans="1:15" ht="13.5" thickBot="1">
      <c r="A99" s="205"/>
      <c r="B99" s="136">
        <v>2</v>
      </c>
      <c r="C99" s="253" t="s">
        <v>60</v>
      </c>
      <c r="D99" s="254"/>
      <c r="E99" s="254"/>
      <c r="F99" s="255"/>
      <c r="G99" s="138"/>
      <c r="H99" s="219"/>
      <c r="I99" s="220"/>
      <c r="J99" s="220"/>
      <c r="K99" s="221"/>
      <c r="L99" s="222"/>
      <c r="M99" s="223"/>
      <c r="N99" s="223"/>
      <c r="O99" s="224"/>
    </row>
    <row r="100" spans="1:15" ht="13.5" thickBot="1">
      <c r="A100" s="205"/>
      <c r="B100" s="136">
        <v>3</v>
      </c>
      <c r="C100" s="253" t="s">
        <v>60</v>
      </c>
      <c r="D100" s="254"/>
      <c r="E100" s="254"/>
      <c r="F100" s="255"/>
      <c r="G100" s="138"/>
      <c r="H100" s="219"/>
      <c r="I100" s="220"/>
      <c r="J100" s="220"/>
      <c r="K100" s="221"/>
      <c r="L100" s="222"/>
      <c r="M100" s="223"/>
      <c r="N100" s="223"/>
      <c r="O100" s="224"/>
    </row>
    <row r="101" spans="1:15" ht="13.5" thickBot="1">
      <c r="A101" s="205"/>
      <c r="B101" s="136">
        <v>4</v>
      </c>
      <c r="C101" s="253" t="s">
        <v>60</v>
      </c>
      <c r="D101" s="254"/>
      <c r="E101" s="254"/>
      <c r="F101" s="255"/>
      <c r="G101" s="138"/>
      <c r="H101" s="219"/>
      <c r="I101" s="220"/>
      <c r="J101" s="220"/>
      <c r="K101" s="221"/>
      <c r="L101" s="222"/>
      <c r="M101" s="223"/>
      <c r="N101" s="223"/>
      <c r="O101" s="224"/>
    </row>
    <row r="102" spans="1:15" ht="13.5" thickBot="1">
      <c r="A102" s="205"/>
      <c r="B102" s="136">
        <v>5</v>
      </c>
      <c r="C102" s="253" t="s">
        <v>60</v>
      </c>
      <c r="D102" s="254"/>
      <c r="E102" s="254"/>
      <c r="F102" s="255"/>
      <c r="G102" s="138"/>
      <c r="H102" s="219"/>
      <c r="I102" s="220"/>
      <c r="J102" s="220"/>
      <c r="K102" s="221"/>
      <c r="L102" s="222"/>
      <c r="M102" s="223"/>
      <c r="N102" s="223"/>
      <c r="O102" s="224"/>
    </row>
    <row r="103" spans="1:15" ht="13.5" thickBot="1">
      <c r="A103" s="205"/>
      <c r="B103" s="136">
        <v>6</v>
      </c>
      <c r="C103" s="253" t="s">
        <v>60</v>
      </c>
      <c r="D103" s="254"/>
      <c r="E103" s="254"/>
      <c r="F103" s="255"/>
      <c r="G103" s="138"/>
      <c r="H103" s="219"/>
      <c r="I103" s="220"/>
      <c r="J103" s="220"/>
      <c r="K103" s="221"/>
      <c r="L103" s="222"/>
      <c r="M103" s="223"/>
      <c r="N103" s="223"/>
      <c r="O103" s="224"/>
    </row>
    <row r="104" spans="1:15" ht="13.5" thickBot="1">
      <c r="A104" s="205"/>
      <c r="B104" s="136">
        <v>7</v>
      </c>
      <c r="C104" s="253" t="s">
        <v>60</v>
      </c>
      <c r="D104" s="254"/>
      <c r="E104" s="254"/>
      <c r="F104" s="255"/>
      <c r="G104" s="138"/>
      <c r="H104" s="219"/>
      <c r="I104" s="220"/>
      <c r="J104" s="220"/>
      <c r="K104" s="221"/>
      <c r="L104" s="222"/>
      <c r="M104" s="223"/>
      <c r="N104" s="223"/>
      <c r="O104" s="224"/>
    </row>
    <row r="105" spans="1:15" ht="13.5" thickBot="1">
      <c r="A105" s="205"/>
      <c r="B105" s="136">
        <v>8</v>
      </c>
      <c r="C105" s="253" t="s">
        <v>60</v>
      </c>
      <c r="D105" s="254"/>
      <c r="E105" s="254"/>
      <c r="F105" s="255"/>
      <c r="G105" s="138"/>
      <c r="H105" s="219"/>
      <c r="I105" s="220"/>
      <c r="J105" s="220"/>
      <c r="K105" s="221"/>
      <c r="L105" s="222"/>
      <c r="M105" s="223"/>
      <c r="N105" s="223"/>
      <c r="O105" s="224"/>
    </row>
    <row r="106" spans="1:15" ht="13.5" thickBot="1">
      <c r="A106" s="205"/>
      <c r="B106" s="136">
        <v>9</v>
      </c>
      <c r="C106" s="253" t="s">
        <v>60</v>
      </c>
      <c r="D106" s="254"/>
      <c r="E106" s="254"/>
      <c r="F106" s="255"/>
      <c r="G106" s="138"/>
      <c r="H106" s="219"/>
      <c r="I106" s="220"/>
      <c r="J106" s="220"/>
      <c r="K106" s="221"/>
      <c r="L106" s="222"/>
      <c r="M106" s="223"/>
      <c r="N106" s="223"/>
      <c r="O106" s="224"/>
    </row>
    <row r="107" spans="1:15" ht="13.5" thickBot="1">
      <c r="A107" s="205"/>
      <c r="B107" s="137">
        <v>10</v>
      </c>
      <c r="C107" s="253" t="s">
        <v>60</v>
      </c>
      <c r="D107" s="254"/>
      <c r="E107" s="254"/>
      <c r="F107" s="255"/>
      <c r="G107" s="139"/>
      <c r="H107" s="335"/>
      <c r="I107" s="336"/>
      <c r="J107" s="336"/>
      <c r="K107" s="337"/>
      <c r="L107" s="338"/>
      <c r="M107" s="339"/>
      <c r="N107" s="339"/>
      <c r="O107" s="340"/>
    </row>
    <row r="108" spans="1:15" ht="13.5" thickBot="1">
      <c r="A108" s="205"/>
      <c r="B108" s="122"/>
      <c r="C108" s="123"/>
      <c r="D108" s="123"/>
      <c r="E108" s="124"/>
      <c r="F108" s="125"/>
      <c r="G108" s="124"/>
      <c r="H108" s="126"/>
      <c r="I108" s="127"/>
      <c r="J108" s="128"/>
      <c r="K108" s="128"/>
      <c r="L108" s="129"/>
      <c r="M108" s="129"/>
      <c r="N108" s="129"/>
      <c r="O108" s="129"/>
    </row>
    <row r="109" spans="1:15" ht="24.75" customHeight="1">
      <c r="A109" s="205"/>
      <c r="B109" s="326" t="s">
        <v>226</v>
      </c>
      <c r="C109" s="327"/>
      <c r="D109" s="327"/>
      <c r="E109" s="327"/>
      <c r="F109" s="327"/>
      <c r="G109" s="327"/>
      <c r="H109" s="327"/>
      <c r="I109" s="327"/>
      <c r="J109" s="327"/>
      <c r="K109" s="327"/>
      <c r="L109" s="327"/>
      <c r="M109" s="327"/>
      <c r="N109" s="327"/>
      <c r="O109" s="328"/>
    </row>
    <row r="110" spans="1:15" ht="24.75" customHeight="1" thickBot="1">
      <c r="A110" s="205"/>
      <c r="B110" s="329"/>
      <c r="C110" s="330"/>
      <c r="D110" s="330"/>
      <c r="E110" s="330"/>
      <c r="F110" s="330"/>
      <c r="G110" s="330"/>
      <c r="H110" s="330"/>
      <c r="I110" s="330"/>
      <c r="J110" s="330"/>
      <c r="K110" s="330"/>
      <c r="L110" s="330"/>
      <c r="M110" s="330"/>
      <c r="N110" s="330"/>
      <c r="O110" s="331"/>
    </row>
    <row r="111" spans="1:15" ht="13.5" thickBot="1">
      <c r="A111" s="206"/>
      <c r="B111" s="130"/>
      <c r="C111" s="131"/>
      <c r="D111" s="131"/>
      <c r="E111" s="131"/>
      <c r="F111" s="131"/>
      <c r="G111" s="131"/>
      <c r="H111" s="131"/>
      <c r="I111" s="131"/>
      <c r="J111" s="131"/>
      <c r="K111" s="131"/>
      <c r="L111" s="131"/>
      <c r="M111" s="131"/>
      <c r="N111" s="131"/>
      <c r="O111" s="131"/>
    </row>
    <row r="112" spans="1:15" ht="16.5" customHeight="1" thickBot="1">
      <c r="A112" s="204" t="s">
        <v>47</v>
      </c>
      <c r="B112" s="332" t="s">
        <v>231</v>
      </c>
      <c r="C112" s="332"/>
      <c r="D112" s="332"/>
      <c r="E112" s="332"/>
      <c r="F112" s="332"/>
      <c r="G112" s="332"/>
      <c r="H112" s="332"/>
      <c r="I112" s="332"/>
      <c r="J112" s="332"/>
      <c r="K112" s="332"/>
      <c r="L112" s="332"/>
      <c r="M112" s="332"/>
      <c r="N112" s="332"/>
      <c r="O112" s="332"/>
    </row>
    <row r="113" spans="1:15" ht="13.5" customHeight="1" thickBot="1">
      <c r="A113" s="205"/>
      <c r="B113" s="333" t="s">
        <v>225</v>
      </c>
      <c r="C113" s="333"/>
      <c r="D113" s="333"/>
      <c r="E113" s="333"/>
      <c r="F113" s="333"/>
      <c r="G113" s="195" t="s">
        <v>227</v>
      </c>
      <c r="H113" s="333" t="s">
        <v>228</v>
      </c>
      <c r="I113" s="333"/>
      <c r="J113" s="333"/>
      <c r="K113" s="194" t="s">
        <v>156</v>
      </c>
      <c r="L113" s="334" t="s">
        <v>230</v>
      </c>
      <c r="M113" s="334"/>
      <c r="N113" s="334"/>
      <c r="O113" s="334"/>
    </row>
    <row r="114" spans="1:15">
      <c r="A114" s="205"/>
      <c r="B114" s="192">
        <v>1</v>
      </c>
      <c r="C114" s="341" t="s">
        <v>691</v>
      </c>
      <c r="D114" s="342"/>
      <c r="E114" s="342"/>
      <c r="F114" s="343"/>
      <c r="G114" s="196" t="s">
        <v>692</v>
      </c>
      <c r="H114" s="344" t="s">
        <v>693</v>
      </c>
      <c r="I114" s="345"/>
      <c r="J114" s="346"/>
      <c r="K114" s="197" t="s">
        <v>77</v>
      </c>
      <c r="L114" s="347" t="s">
        <v>77</v>
      </c>
      <c r="M114" s="348"/>
      <c r="N114" s="348"/>
      <c r="O114" s="349"/>
    </row>
    <row r="115" spans="1:15">
      <c r="A115" s="205"/>
      <c r="B115" s="136">
        <v>2</v>
      </c>
      <c r="C115" s="216"/>
      <c r="D115" s="217"/>
      <c r="E115" s="217"/>
      <c r="F115" s="218"/>
      <c r="G115" s="138"/>
      <c r="H115" s="219"/>
      <c r="I115" s="220"/>
      <c r="J115" s="221"/>
      <c r="K115" s="198"/>
      <c r="L115" s="222"/>
      <c r="M115" s="223"/>
      <c r="N115" s="223"/>
      <c r="O115" s="224"/>
    </row>
    <row r="116" spans="1:15">
      <c r="A116" s="205"/>
      <c r="B116" s="136">
        <v>3</v>
      </c>
      <c r="C116" s="216"/>
      <c r="D116" s="217"/>
      <c r="E116" s="217"/>
      <c r="F116" s="218"/>
      <c r="G116" s="138"/>
      <c r="H116" s="219"/>
      <c r="I116" s="220"/>
      <c r="J116" s="221"/>
      <c r="K116" s="198"/>
      <c r="L116" s="222"/>
      <c r="M116" s="223"/>
      <c r="N116" s="223"/>
      <c r="O116" s="224"/>
    </row>
    <row r="117" spans="1:15">
      <c r="A117" s="205"/>
      <c r="B117" s="136">
        <v>4</v>
      </c>
      <c r="C117" s="216"/>
      <c r="D117" s="217"/>
      <c r="E117" s="217"/>
      <c r="F117" s="218"/>
      <c r="G117" s="138"/>
      <c r="H117" s="219"/>
      <c r="I117" s="220"/>
      <c r="J117" s="221"/>
      <c r="K117" s="198"/>
      <c r="L117" s="222"/>
      <c r="M117" s="223"/>
      <c r="N117" s="223"/>
      <c r="O117" s="224"/>
    </row>
    <row r="118" spans="1:15">
      <c r="A118" s="205"/>
      <c r="B118" s="136">
        <v>5</v>
      </c>
      <c r="C118" s="216"/>
      <c r="D118" s="217"/>
      <c r="E118" s="217"/>
      <c r="F118" s="218"/>
      <c r="G118" s="138"/>
      <c r="H118" s="219"/>
      <c r="I118" s="220"/>
      <c r="J118" s="221"/>
      <c r="K118" s="198"/>
      <c r="L118" s="222"/>
      <c r="M118" s="223"/>
      <c r="N118" s="223"/>
      <c r="O118" s="224"/>
    </row>
    <row r="119" spans="1:15">
      <c r="A119" s="205"/>
      <c r="B119" s="136">
        <v>6</v>
      </c>
      <c r="C119" s="216"/>
      <c r="D119" s="217"/>
      <c r="E119" s="217"/>
      <c r="F119" s="218"/>
      <c r="G119" s="138"/>
      <c r="H119" s="219"/>
      <c r="I119" s="220"/>
      <c r="J119" s="221"/>
      <c r="K119" s="198"/>
      <c r="L119" s="222"/>
      <c r="M119" s="223"/>
      <c r="N119" s="223"/>
      <c r="O119" s="224"/>
    </row>
    <row r="120" spans="1:15">
      <c r="A120" s="205"/>
      <c r="B120" s="136">
        <v>7</v>
      </c>
      <c r="C120" s="216"/>
      <c r="D120" s="217"/>
      <c r="E120" s="217"/>
      <c r="F120" s="218"/>
      <c r="G120" s="138"/>
      <c r="H120" s="219"/>
      <c r="I120" s="220"/>
      <c r="J120" s="221"/>
      <c r="K120" s="198"/>
      <c r="L120" s="222"/>
      <c r="M120" s="223"/>
      <c r="N120" s="223"/>
      <c r="O120" s="224"/>
    </row>
    <row r="121" spans="1:15">
      <c r="A121" s="205"/>
      <c r="B121" s="136">
        <v>8</v>
      </c>
      <c r="C121" s="216"/>
      <c r="D121" s="217"/>
      <c r="E121" s="217"/>
      <c r="F121" s="218"/>
      <c r="G121" s="138"/>
      <c r="H121" s="219"/>
      <c r="I121" s="220"/>
      <c r="J121" s="221"/>
      <c r="K121" s="198"/>
      <c r="L121" s="222"/>
      <c r="M121" s="223"/>
      <c r="N121" s="223"/>
      <c r="O121" s="224"/>
    </row>
    <row r="122" spans="1:15">
      <c r="A122" s="205"/>
      <c r="B122" s="136">
        <v>9</v>
      </c>
      <c r="C122" s="216"/>
      <c r="D122" s="217"/>
      <c r="E122" s="217"/>
      <c r="F122" s="218"/>
      <c r="G122" s="138"/>
      <c r="H122" s="219"/>
      <c r="I122" s="220"/>
      <c r="J122" s="221"/>
      <c r="K122" s="198"/>
      <c r="L122" s="222"/>
      <c r="M122" s="223"/>
      <c r="N122" s="223"/>
      <c r="O122" s="224"/>
    </row>
    <row r="123" spans="1:15" ht="13.5" thickBot="1">
      <c r="A123" s="205"/>
      <c r="B123" s="137">
        <v>10</v>
      </c>
      <c r="C123" s="350"/>
      <c r="D123" s="351"/>
      <c r="E123" s="351"/>
      <c r="F123" s="352"/>
      <c r="G123" s="139"/>
      <c r="H123" s="335"/>
      <c r="I123" s="336"/>
      <c r="J123" s="337"/>
      <c r="K123" s="199"/>
      <c r="L123" s="338"/>
      <c r="M123" s="339"/>
      <c r="N123" s="339"/>
      <c r="O123" s="340"/>
    </row>
    <row r="124" spans="1:15" ht="13.5" thickBot="1">
      <c r="A124" s="205"/>
      <c r="B124" s="122"/>
      <c r="C124" s="123"/>
      <c r="D124" s="123"/>
      <c r="E124" s="124"/>
      <c r="F124" s="125"/>
      <c r="G124" s="124"/>
      <c r="H124" s="126"/>
      <c r="I124" s="127"/>
      <c r="J124" s="128"/>
      <c r="K124" s="128"/>
      <c r="L124" s="129"/>
      <c r="M124" s="129"/>
      <c r="N124" s="129"/>
      <c r="O124" s="129"/>
    </row>
    <row r="125" spans="1:15" ht="24.75" customHeight="1">
      <c r="A125" s="205"/>
      <c r="B125" s="326" t="s">
        <v>232</v>
      </c>
      <c r="C125" s="327"/>
      <c r="D125" s="327"/>
      <c r="E125" s="327"/>
      <c r="F125" s="327"/>
      <c r="G125" s="327"/>
      <c r="H125" s="327"/>
      <c r="I125" s="327"/>
      <c r="J125" s="327"/>
      <c r="K125" s="327"/>
      <c r="L125" s="327"/>
      <c r="M125" s="327"/>
      <c r="N125" s="327"/>
      <c r="O125" s="328"/>
    </row>
    <row r="126" spans="1:15" ht="24.75" customHeight="1" thickBot="1">
      <c r="A126" s="205"/>
      <c r="B126" s="329"/>
      <c r="C126" s="330"/>
      <c r="D126" s="330"/>
      <c r="E126" s="330"/>
      <c r="F126" s="330"/>
      <c r="G126" s="330"/>
      <c r="H126" s="330"/>
      <c r="I126" s="330"/>
      <c r="J126" s="330"/>
      <c r="K126" s="330"/>
      <c r="L126" s="330"/>
      <c r="M126" s="330"/>
      <c r="N126" s="330"/>
      <c r="O126" s="331"/>
    </row>
    <row r="127" spans="1:15" ht="13.5" thickBot="1">
      <c r="A127" s="206"/>
      <c r="B127" s="120"/>
      <c r="C127" s="121"/>
      <c r="D127" s="121"/>
      <c r="E127" s="121"/>
      <c r="F127" s="121"/>
      <c r="G127" s="118"/>
      <c r="H127" s="118"/>
      <c r="I127" s="55"/>
      <c r="J127" s="55"/>
      <c r="K127" s="55"/>
      <c r="L127" s="118"/>
      <c r="M127" s="118"/>
      <c r="N127" s="118"/>
      <c r="O127" s="118"/>
    </row>
    <row r="128" spans="1:15" ht="16.5" customHeight="1" thickBot="1">
      <c r="A128" s="204" t="s">
        <v>157</v>
      </c>
      <c r="B128" s="290" t="s">
        <v>233</v>
      </c>
      <c r="C128" s="291"/>
      <c r="D128" s="291"/>
      <c r="E128" s="291"/>
      <c r="F128" s="291"/>
      <c r="G128" s="291"/>
      <c r="H128" s="291"/>
      <c r="I128" s="291"/>
      <c r="J128" s="291"/>
      <c r="K128" s="291"/>
      <c r="L128" s="291"/>
      <c r="M128" s="291"/>
      <c r="N128" s="291"/>
      <c r="O128" s="292"/>
    </row>
    <row r="129" spans="1:15" ht="48" customHeight="1" thickBot="1">
      <c r="A129" s="205"/>
      <c r="B129" s="207" t="s">
        <v>215</v>
      </c>
      <c r="C129" s="209"/>
      <c r="D129" s="207" t="s">
        <v>234</v>
      </c>
      <c r="E129" s="208"/>
      <c r="F129" s="209"/>
      <c r="G129" s="46" t="s">
        <v>235</v>
      </c>
      <c r="H129" s="207" t="s">
        <v>236</v>
      </c>
      <c r="I129" s="208"/>
      <c r="J129" s="208"/>
      <c r="K129" s="209"/>
      <c r="L129" s="207" t="s">
        <v>274</v>
      </c>
      <c r="M129" s="208"/>
      <c r="N129" s="208"/>
      <c r="O129" s="209"/>
    </row>
    <row r="130" spans="1:15" ht="12.75" customHeight="1">
      <c r="A130" s="205"/>
      <c r="B130" s="306" t="s">
        <v>237</v>
      </c>
      <c r="C130" s="307"/>
      <c r="D130" s="213" t="s">
        <v>60</v>
      </c>
      <c r="E130" s="214"/>
      <c r="F130" s="215"/>
      <c r="G130" s="200"/>
      <c r="H130" s="213"/>
      <c r="I130" s="214"/>
      <c r="J130" s="214"/>
      <c r="K130" s="215"/>
      <c r="L130" s="213"/>
      <c r="M130" s="214"/>
      <c r="N130" s="214"/>
      <c r="O130" s="215"/>
    </row>
    <row r="131" spans="1:15" ht="12.75" customHeight="1">
      <c r="A131" s="205"/>
      <c r="B131" s="302" t="s">
        <v>238</v>
      </c>
      <c r="C131" s="303"/>
      <c r="D131" s="210" t="s">
        <v>60</v>
      </c>
      <c r="E131" s="211"/>
      <c r="F131" s="212"/>
      <c r="G131" s="201"/>
      <c r="H131" s="210"/>
      <c r="I131" s="211"/>
      <c r="J131" s="211"/>
      <c r="K131" s="212"/>
      <c r="L131" s="210"/>
      <c r="M131" s="211"/>
      <c r="N131" s="211"/>
      <c r="O131" s="212"/>
    </row>
    <row r="132" spans="1:15" ht="12.75" customHeight="1">
      <c r="A132" s="205"/>
      <c r="B132" s="302" t="s">
        <v>239</v>
      </c>
      <c r="C132" s="303"/>
      <c r="D132" s="210" t="s">
        <v>60</v>
      </c>
      <c r="E132" s="211"/>
      <c r="F132" s="212"/>
      <c r="G132" s="201"/>
      <c r="H132" s="210"/>
      <c r="I132" s="211"/>
      <c r="J132" s="211"/>
      <c r="K132" s="212"/>
      <c r="L132" s="210"/>
      <c r="M132" s="211"/>
      <c r="N132" s="211"/>
      <c r="O132" s="212"/>
    </row>
    <row r="133" spans="1:15" ht="12.75" customHeight="1">
      <c r="A133" s="205"/>
      <c r="B133" s="302" t="s">
        <v>240</v>
      </c>
      <c r="C133" s="303"/>
      <c r="D133" s="210" t="s">
        <v>60</v>
      </c>
      <c r="E133" s="211"/>
      <c r="F133" s="212"/>
      <c r="G133" s="201"/>
      <c r="H133" s="210"/>
      <c r="I133" s="211"/>
      <c r="J133" s="211"/>
      <c r="K133" s="212"/>
      <c r="L133" s="210"/>
      <c r="M133" s="211"/>
      <c r="N133" s="211"/>
      <c r="O133" s="212"/>
    </row>
    <row r="134" spans="1:15" ht="12.75" customHeight="1">
      <c r="A134" s="205"/>
      <c r="B134" s="302" t="s">
        <v>241</v>
      </c>
      <c r="C134" s="303"/>
      <c r="D134" s="210" t="s">
        <v>60</v>
      </c>
      <c r="E134" s="211"/>
      <c r="F134" s="212"/>
      <c r="G134" s="201"/>
      <c r="H134" s="210"/>
      <c r="I134" s="211"/>
      <c r="J134" s="211"/>
      <c r="K134" s="212"/>
      <c r="L134" s="210"/>
      <c r="M134" s="211"/>
      <c r="N134" s="211"/>
      <c r="O134" s="212"/>
    </row>
    <row r="135" spans="1:15" ht="12.75" customHeight="1">
      <c r="A135" s="205"/>
      <c r="B135" s="302" t="s">
        <v>242</v>
      </c>
      <c r="C135" s="303"/>
      <c r="D135" s="210" t="s">
        <v>60</v>
      </c>
      <c r="E135" s="211"/>
      <c r="F135" s="212"/>
      <c r="G135" s="201"/>
      <c r="H135" s="210"/>
      <c r="I135" s="211"/>
      <c r="J135" s="211"/>
      <c r="K135" s="212"/>
      <c r="L135" s="210"/>
      <c r="M135" s="211"/>
      <c r="N135" s="211"/>
      <c r="O135" s="212"/>
    </row>
    <row r="136" spans="1:15" ht="12.75" customHeight="1">
      <c r="A136" s="205"/>
      <c r="B136" s="302" t="s">
        <v>243</v>
      </c>
      <c r="C136" s="303"/>
      <c r="D136" s="210" t="s">
        <v>60</v>
      </c>
      <c r="E136" s="211"/>
      <c r="F136" s="212"/>
      <c r="G136" s="201"/>
      <c r="H136" s="210"/>
      <c r="I136" s="211"/>
      <c r="J136" s="211"/>
      <c r="K136" s="212"/>
      <c r="L136" s="210"/>
      <c r="M136" s="211"/>
      <c r="N136" s="211"/>
      <c r="O136" s="212"/>
    </row>
    <row r="137" spans="1:15" ht="12.75" customHeight="1">
      <c r="A137" s="205"/>
      <c r="B137" s="302" t="s">
        <v>244</v>
      </c>
      <c r="C137" s="303"/>
      <c r="D137" s="210" t="s">
        <v>60</v>
      </c>
      <c r="E137" s="211"/>
      <c r="F137" s="212"/>
      <c r="G137" s="201"/>
      <c r="H137" s="210"/>
      <c r="I137" s="211"/>
      <c r="J137" s="211"/>
      <c r="K137" s="212"/>
      <c r="L137" s="210"/>
      <c r="M137" s="211"/>
      <c r="N137" s="211"/>
      <c r="O137" s="212"/>
    </row>
    <row r="138" spans="1:15" ht="24.75" customHeight="1">
      <c r="A138" s="205"/>
      <c r="B138" s="302" t="s">
        <v>245</v>
      </c>
      <c r="C138" s="303"/>
      <c r="D138" s="210" t="s">
        <v>60</v>
      </c>
      <c r="E138" s="211"/>
      <c r="F138" s="212"/>
      <c r="G138" s="201"/>
      <c r="H138" s="210"/>
      <c r="I138" s="211"/>
      <c r="J138" s="211"/>
      <c r="K138" s="212"/>
      <c r="L138" s="210"/>
      <c r="M138" s="211"/>
      <c r="N138" s="211"/>
      <c r="O138" s="212"/>
    </row>
    <row r="139" spans="1:15" ht="12.75" customHeight="1">
      <c r="A139" s="205"/>
      <c r="B139" s="302" t="s">
        <v>246</v>
      </c>
      <c r="C139" s="303"/>
      <c r="D139" s="210" t="s">
        <v>60</v>
      </c>
      <c r="E139" s="211"/>
      <c r="F139" s="212"/>
      <c r="G139" s="201"/>
      <c r="H139" s="210"/>
      <c r="I139" s="211"/>
      <c r="J139" s="211"/>
      <c r="K139" s="212"/>
      <c r="L139" s="210"/>
      <c r="M139" s="211"/>
      <c r="N139" s="211"/>
      <c r="O139" s="212"/>
    </row>
    <row r="140" spans="1:15" ht="12.75" customHeight="1">
      <c r="A140" s="205"/>
      <c r="B140" s="302" t="s">
        <v>247</v>
      </c>
      <c r="C140" s="303"/>
      <c r="D140" s="210" t="s">
        <v>60</v>
      </c>
      <c r="E140" s="211"/>
      <c r="F140" s="212"/>
      <c r="G140" s="201"/>
      <c r="H140" s="210"/>
      <c r="I140" s="211"/>
      <c r="J140" s="211"/>
      <c r="K140" s="212"/>
      <c r="L140" s="210"/>
      <c r="M140" s="211"/>
      <c r="N140" s="211"/>
      <c r="O140" s="212"/>
    </row>
    <row r="141" spans="1:15" ht="12.75" customHeight="1">
      <c r="A141" s="205"/>
      <c r="B141" s="302" t="s">
        <v>657</v>
      </c>
      <c r="C141" s="303"/>
      <c r="D141" s="210" t="s">
        <v>60</v>
      </c>
      <c r="E141" s="211"/>
      <c r="F141" s="212"/>
      <c r="G141" s="201"/>
      <c r="H141" s="210"/>
      <c r="I141" s="211"/>
      <c r="J141" s="211"/>
      <c r="K141" s="212"/>
      <c r="L141" s="210"/>
      <c r="M141" s="211"/>
      <c r="N141" s="211"/>
      <c r="O141" s="212"/>
    </row>
    <row r="142" spans="1:15" ht="12.75" customHeight="1">
      <c r="A142" s="205"/>
      <c r="B142" s="302" t="s">
        <v>248</v>
      </c>
      <c r="C142" s="303"/>
      <c r="D142" s="210" t="s">
        <v>60</v>
      </c>
      <c r="E142" s="211"/>
      <c r="F142" s="212"/>
      <c r="G142" s="201"/>
      <c r="H142" s="210"/>
      <c r="I142" s="211"/>
      <c r="J142" s="211"/>
      <c r="K142" s="212"/>
      <c r="L142" s="210"/>
      <c r="M142" s="211"/>
      <c r="N142" s="211"/>
      <c r="O142" s="212"/>
    </row>
    <row r="143" spans="1:15" ht="12.75" customHeight="1">
      <c r="A143" s="205"/>
      <c r="B143" s="302" t="s">
        <v>252</v>
      </c>
      <c r="C143" s="303"/>
      <c r="D143" s="210" t="s">
        <v>60</v>
      </c>
      <c r="E143" s="211"/>
      <c r="F143" s="212"/>
      <c r="G143" s="201"/>
      <c r="H143" s="210"/>
      <c r="I143" s="211"/>
      <c r="J143" s="211"/>
      <c r="K143" s="212"/>
      <c r="L143" s="210"/>
      <c r="M143" s="211"/>
      <c r="N143" s="211"/>
      <c r="O143" s="212"/>
    </row>
    <row r="144" spans="1:15" ht="12.75" customHeight="1">
      <c r="A144" s="205"/>
      <c r="B144" s="302" t="s">
        <v>249</v>
      </c>
      <c r="C144" s="303"/>
      <c r="D144" s="210" t="s">
        <v>60</v>
      </c>
      <c r="E144" s="211"/>
      <c r="F144" s="212"/>
      <c r="G144" s="201"/>
      <c r="H144" s="210"/>
      <c r="I144" s="211"/>
      <c r="J144" s="211"/>
      <c r="K144" s="212"/>
      <c r="L144" s="210"/>
      <c r="M144" s="211"/>
      <c r="N144" s="211"/>
      <c r="O144" s="212"/>
    </row>
    <row r="145" spans="1:15" ht="12.75" customHeight="1">
      <c r="A145" s="205"/>
      <c r="B145" s="302" t="s">
        <v>59</v>
      </c>
      <c r="C145" s="303"/>
      <c r="D145" s="210" t="s">
        <v>60</v>
      </c>
      <c r="E145" s="211"/>
      <c r="F145" s="212"/>
      <c r="G145" s="201"/>
      <c r="H145" s="210"/>
      <c r="I145" s="211"/>
      <c r="J145" s="211"/>
      <c r="K145" s="212"/>
      <c r="L145" s="210"/>
      <c r="M145" s="211"/>
      <c r="N145" s="211"/>
      <c r="O145" s="212"/>
    </row>
    <row r="146" spans="1:15" ht="12.75" customHeight="1">
      <c r="A146" s="205"/>
      <c r="B146" s="302" t="s">
        <v>250</v>
      </c>
      <c r="C146" s="303"/>
      <c r="D146" s="210" t="s">
        <v>60</v>
      </c>
      <c r="E146" s="211"/>
      <c r="F146" s="212"/>
      <c r="G146" s="201"/>
      <c r="H146" s="210"/>
      <c r="I146" s="211"/>
      <c r="J146" s="211"/>
      <c r="K146" s="212"/>
      <c r="L146" s="210"/>
      <c r="M146" s="211"/>
      <c r="N146" s="211"/>
      <c r="O146" s="212"/>
    </row>
    <row r="147" spans="1:15" ht="13.5" customHeight="1" thickBot="1">
      <c r="A147" s="206"/>
      <c r="B147" s="304" t="s">
        <v>251</v>
      </c>
      <c r="C147" s="305"/>
      <c r="D147" s="247"/>
      <c r="E147" s="248"/>
      <c r="F147" s="249"/>
      <c r="G147" s="202"/>
      <c r="H147" s="247"/>
      <c r="I147" s="248"/>
      <c r="J147" s="248"/>
      <c r="K147" s="249"/>
      <c r="L147" s="247"/>
      <c r="M147" s="248"/>
      <c r="N147" s="248"/>
      <c r="O147" s="249"/>
    </row>
    <row r="148" spans="1:15" ht="42.75" customHeight="1" thickBot="1">
      <c r="A148" s="262" t="s">
        <v>253</v>
      </c>
      <c r="B148" s="263"/>
      <c r="C148" s="263"/>
      <c r="D148" s="263"/>
      <c r="E148" s="263"/>
      <c r="F148" s="263"/>
      <c r="G148" s="263"/>
      <c r="H148" s="263"/>
      <c r="I148" s="263"/>
      <c r="J148" s="263"/>
      <c r="K148" s="263"/>
      <c r="L148" s="263"/>
      <c r="M148" s="263"/>
      <c r="N148" s="263"/>
      <c r="O148" s="264"/>
    </row>
    <row r="149" spans="1:15" ht="16.5" customHeight="1" thickBot="1">
      <c r="A149" s="189" t="s">
        <v>48</v>
      </c>
      <c r="B149" s="240" t="s">
        <v>660</v>
      </c>
      <c r="C149" s="241"/>
      <c r="D149" s="241"/>
      <c r="E149" s="241"/>
      <c r="F149" s="241"/>
      <c r="G149" s="241"/>
      <c r="H149" s="241"/>
      <c r="I149" s="241"/>
      <c r="J149" s="241"/>
      <c r="K149" s="241"/>
      <c r="L149" s="241"/>
      <c r="M149" s="241"/>
      <c r="N149" s="241"/>
      <c r="O149" s="242"/>
    </row>
    <row r="150" spans="1:15" ht="16.5" customHeight="1" thickBot="1">
      <c r="A150" s="204" t="s">
        <v>56</v>
      </c>
      <c r="B150" s="240" t="s">
        <v>254</v>
      </c>
      <c r="C150" s="241"/>
      <c r="D150" s="241"/>
      <c r="E150" s="241"/>
      <c r="F150" s="241"/>
      <c r="G150" s="241"/>
      <c r="H150" s="241"/>
      <c r="I150" s="241"/>
      <c r="J150" s="241"/>
      <c r="K150" s="241"/>
      <c r="L150" s="241"/>
      <c r="M150" s="241"/>
      <c r="N150" s="241"/>
      <c r="O150" s="242"/>
    </row>
    <row r="151" spans="1:15" ht="13.5" thickBot="1">
      <c r="A151" s="205"/>
      <c r="B151" s="56"/>
      <c r="C151" s="56"/>
      <c r="D151" s="189" t="s">
        <v>255</v>
      </c>
      <c r="E151" s="189" t="s">
        <v>256</v>
      </c>
      <c r="F151" s="189" t="s">
        <v>257</v>
      </c>
      <c r="G151" s="56"/>
      <c r="H151" s="56"/>
      <c r="I151" s="56"/>
      <c r="J151" s="56"/>
      <c r="K151" s="56"/>
      <c r="L151" s="56"/>
      <c r="M151" s="56"/>
      <c r="N151" s="56"/>
      <c r="O151" s="57"/>
    </row>
    <row r="152" spans="1:15">
      <c r="A152" s="205"/>
      <c r="B152" s="320" t="s">
        <v>258</v>
      </c>
      <c r="C152" s="321"/>
      <c r="D152" s="145" t="s">
        <v>60</v>
      </c>
      <c r="E152" s="145" t="s">
        <v>60</v>
      </c>
      <c r="F152" s="145" t="s">
        <v>60</v>
      </c>
      <c r="G152" s="56"/>
      <c r="H152" s="56"/>
      <c r="I152" s="56"/>
      <c r="J152" s="56"/>
      <c r="K152" s="56"/>
      <c r="L152" s="56"/>
      <c r="M152" s="56"/>
      <c r="N152" s="56"/>
      <c r="O152" s="57"/>
    </row>
    <row r="153" spans="1:15">
      <c r="A153" s="205"/>
      <c r="B153" s="322" t="s">
        <v>259</v>
      </c>
      <c r="C153" s="323"/>
      <c r="D153" s="146" t="s">
        <v>60</v>
      </c>
      <c r="E153" s="146" t="s">
        <v>60</v>
      </c>
      <c r="F153" s="146" t="s">
        <v>60</v>
      </c>
      <c r="G153" s="56"/>
      <c r="H153" s="56"/>
      <c r="I153" s="56"/>
      <c r="J153" s="56"/>
      <c r="K153" s="56"/>
      <c r="L153" s="56"/>
      <c r="M153" s="56"/>
      <c r="N153" s="56"/>
      <c r="O153" s="57"/>
    </row>
    <row r="154" spans="1:15">
      <c r="A154" s="205"/>
      <c r="B154" s="322" t="s">
        <v>260</v>
      </c>
      <c r="C154" s="323"/>
      <c r="D154" s="146" t="s">
        <v>60</v>
      </c>
      <c r="E154" s="146" t="s">
        <v>60</v>
      </c>
      <c r="F154" s="146" t="s">
        <v>60</v>
      </c>
      <c r="G154" s="56"/>
      <c r="H154" s="56"/>
      <c r="I154" s="56"/>
      <c r="J154" s="56"/>
      <c r="K154" s="56"/>
      <c r="L154" s="56"/>
      <c r="M154" s="56"/>
      <c r="N154" s="56"/>
      <c r="O154" s="57"/>
    </row>
    <row r="155" spans="1:15">
      <c r="A155" s="205"/>
      <c r="B155" s="322" t="s">
        <v>261</v>
      </c>
      <c r="C155" s="323"/>
      <c r="D155" s="146" t="s">
        <v>60</v>
      </c>
      <c r="E155" s="146" t="s">
        <v>60</v>
      </c>
      <c r="F155" s="146" t="s">
        <v>60</v>
      </c>
      <c r="G155" s="56"/>
      <c r="H155" s="56"/>
      <c r="I155" s="56"/>
      <c r="J155" s="56"/>
      <c r="K155" s="56"/>
      <c r="L155" s="56"/>
      <c r="M155" s="56"/>
      <c r="N155" s="56"/>
      <c r="O155" s="57"/>
    </row>
    <row r="156" spans="1:15">
      <c r="A156" s="205"/>
      <c r="B156" s="322" t="s">
        <v>262</v>
      </c>
      <c r="C156" s="323"/>
      <c r="D156" s="146" t="s">
        <v>60</v>
      </c>
      <c r="E156" s="146" t="s">
        <v>60</v>
      </c>
      <c r="F156" s="146" t="s">
        <v>60</v>
      </c>
      <c r="G156" s="56"/>
      <c r="H156" s="56"/>
      <c r="I156" s="56"/>
      <c r="J156" s="56"/>
      <c r="K156" s="56"/>
      <c r="L156" s="56"/>
      <c r="M156" s="56"/>
      <c r="N156" s="56"/>
      <c r="O156" s="57"/>
    </row>
    <row r="157" spans="1:15" ht="13.5" thickBot="1">
      <c r="A157" s="205"/>
      <c r="B157" s="324" t="s">
        <v>263</v>
      </c>
      <c r="C157" s="325"/>
      <c r="D157" s="147" t="s">
        <v>60</v>
      </c>
      <c r="E157" s="147" t="s">
        <v>60</v>
      </c>
      <c r="F157" s="147" t="s">
        <v>60</v>
      </c>
      <c r="G157" s="56"/>
      <c r="H157" s="56"/>
      <c r="I157" s="56"/>
      <c r="J157" s="56"/>
      <c r="K157" s="56"/>
      <c r="L157" s="56"/>
      <c r="M157" s="56"/>
      <c r="N157" s="56"/>
      <c r="O157" s="57"/>
    </row>
    <row r="158" spans="1:15" ht="42.75" customHeight="1" thickBot="1">
      <c r="A158" s="262" t="s">
        <v>264</v>
      </c>
      <c r="B158" s="263"/>
      <c r="C158" s="263"/>
      <c r="D158" s="263"/>
      <c r="E158" s="263"/>
      <c r="F158" s="263"/>
      <c r="G158" s="263"/>
      <c r="H158" s="263"/>
      <c r="I158" s="263"/>
      <c r="J158" s="263"/>
      <c r="K158" s="263"/>
      <c r="L158" s="263"/>
      <c r="M158" s="263"/>
      <c r="N158" s="263"/>
      <c r="O158" s="264"/>
    </row>
    <row r="159" spans="1:15" ht="16.5" customHeight="1" thickBot="1">
      <c r="A159" s="204" t="s">
        <v>158</v>
      </c>
      <c r="B159" s="265" t="s">
        <v>265</v>
      </c>
      <c r="C159" s="266"/>
      <c r="D159" s="266"/>
      <c r="E159" s="266"/>
      <c r="F159" s="266"/>
      <c r="G159" s="266"/>
      <c r="H159" s="266"/>
      <c r="I159" s="266"/>
      <c r="J159" s="266"/>
      <c r="K159" s="266"/>
      <c r="L159" s="266"/>
      <c r="M159" s="266"/>
      <c r="N159" s="266"/>
      <c r="O159" s="267"/>
    </row>
    <row r="160" spans="1:15" ht="16.5" customHeight="1" thickBot="1">
      <c r="A160" s="205"/>
      <c r="B160" s="308" t="s">
        <v>275</v>
      </c>
      <c r="C160" s="309"/>
      <c r="D160" s="300" t="s">
        <v>454</v>
      </c>
      <c r="E160" s="288" t="s">
        <v>455</v>
      </c>
      <c r="F160" s="300" t="s">
        <v>456</v>
      </c>
      <c r="G160" s="285" t="s">
        <v>266</v>
      </c>
      <c r="H160" s="286"/>
      <c r="I160" s="286"/>
      <c r="J160" s="286"/>
      <c r="K160" s="286"/>
      <c r="L160" s="286"/>
      <c r="M160" s="286"/>
      <c r="N160" s="286"/>
      <c r="O160" s="287"/>
    </row>
    <row r="161" spans="1:15" ht="12.75" customHeight="1" thickBot="1">
      <c r="A161" s="205"/>
      <c r="B161" s="310"/>
      <c r="C161" s="311"/>
      <c r="D161" s="301"/>
      <c r="E161" s="289"/>
      <c r="F161" s="301"/>
      <c r="G161" s="134"/>
      <c r="H161" s="134"/>
      <c r="I161" s="134"/>
      <c r="J161" s="134"/>
      <c r="K161" s="134"/>
      <c r="L161" s="134"/>
      <c r="M161" s="134"/>
      <c r="N161" s="134"/>
      <c r="O161" s="134"/>
    </row>
    <row r="162" spans="1:15" ht="12.75" customHeight="1" thickBot="1">
      <c r="A162" s="205"/>
      <c r="B162" s="312"/>
      <c r="C162" s="313"/>
      <c r="D162" s="132" t="s">
        <v>663</v>
      </c>
      <c r="E162" s="133"/>
      <c r="F162" s="132"/>
      <c r="G162" s="134"/>
      <c r="H162" s="134"/>
      <c r="I162" s="134"/>
      <c r="J162" s="134"/>
      <c r="K162" s="134"/>
      <c r="L162" s="134"/>
      <c r="M162" s="134"/>
      <c r="N162" s="134"/>
      <c r="O162" s="134"/>
    </row>
    <row r="163" spans="1:15" ht="26.25" customHeight="1">
      <c r="A163" s="205"/>
      <c r="B163" s="314" t="s">
        <v>267</v>
      </c>
      <c r="C163" s="315"/>
      <c r="D163" s="273" t="s">
        <v>666</v>
      </c>
      <c r="E163" s="274"/>
      <c r="F163" s="275"/>
      <c r="G163" s="142"/>
      <c r="H163" s="142"/>
      <c r="I163" s="142"/>
      <c r="J163" s="142"/>
      <c r="K163" s="142"/>
      <c r="L163" s="142"/>
      <c r="M163" s="142"/>
      <c r="N163" s="142"/>
      <c r="O163" s="135"/>
    </row>
    <row r="164" spans="1:15" ht="12.75" customHeight="1">
      <c r="A164" s="205"/>
      <c r="B164" s="316" t="s">
        <v>268</v>
      </c>
      <c r="C164" s="317"/>
      <c r="D164" s="276" t="s">
        <v>664</v>
      </c>
      <c r="E164" s="277"/>
      <c r="F164" s="278"/>
      <c r="G164" s="140"/>
      <c r="H164" s="140"/>
      <c r="I164" s="140"/>
      <c r="J164" s="140"/>
      <c r="K164" s="140"/>
      <c r="L164" s="140"/>
      <c r="M164" s="140"/>
      <c r="N164" s="140"/>
      <c r="O164" s="143"/>
    </row>
    <row r="165" spans="1:15" ht="12.75" customHeight="1">
      <c r="A165" s="205"/>
      <c r="B165" s="316" t="s">
        <v>269</v>
      </c>
      <c r="C165" s="317"/>
      <c r="D165" s="279">
        <v>2017</v>
      </c>
      <c r="E165" s="280"/>
      <c r="F165" s="281"/>
      <c r="G165" s="140"/>
      <c r="H165" s="140"/>
      <c r="I165" s="140"/>
      <c r="J165" s="140"/>
      <c r="K165" s="140"/>
      <c r="L165" s="140"/>
      <c r="M165" s="140"/>
      <c r="N165" s="140"/>
      <c r="O165" s="143"/>
    </row>
    <row r="166" spans="1:15" ht="12.75" customHeight="1" thickBot="1">
      <c r="A166" s="206"/>
      <c r="B166" s="318" t="s">
        <v>270</v>
      </c>
      <c r="C166" s="319"/>
      <c r="D166" s="282" t="s">
        <v>665</v>
      </c>
      <c r="E166" s="283"/>
      <c r="F166" s="284"/>
      <c r="G166" s="141"/>
      <c r="H166" s="141"/>
      <c r="I166" s="141"/>
      <c r="J166" s="141"/>
      <c r="K166" s="141"/>
      <c r="L166" s="141"/>
      <c r="M166" s="141"/>
      <c r="N166" s="141"/>
      <c r="O166" s="144"/>
    </row>
    <row r="167" spans="1:15" ht="12.75" customHeight="1">
      <c r="A167" s="203"/>
      <c r="C167" s="48"/>
      <c r="D167" s="48"/>
      <c r="E167" s="48"/>
      <c r="F167" s="47"/>
      <c r="G167" s="47"/>
      <c r="H167" s="47"/>
      <c r="I167" s="47"/>
      <c r="J167" s="47"/>
      <c r="K167" s="47"/>
      <c r="L167" s="47"/>
      <c r="M167" s="47"/>
      <c r="N167" s="47"/>
      <c r="O167" s="47"/>
    </row>
    <row r="168" spans="1:15">
      <c r="A168" s="191"/>
      <c r="C168" s="48"/>
      <c r="D168" s="48"/>
      <c r="E168" s="48"/>
      <c r="F168" s="47"/>
      <c r="G168" s="47"/>
      <c r="H168" s="47"/>
      <c r="I168" s="47"/>
      <c r="J168" s="47"/>
      <c r="K168" s="47"/>
      <c r="L168" s="47"/>
      <c r="M168" s="47"/>
      <c r="N168" s="47"/>
      <c r="O168" s="47"/>
    </row>
  </sheetData>
  <mergeCells count="322">
    <mergeCell ref="L143:O143"/>
    <mergeCell ref="L120:O120"/>
    <mergeCell ref="C121:F121"/>
    <mergeCell ref="H121:J121"/>
    <mergeCell ref="L121:O121"/>
    <mergeCell ref="C122:F122"/>
    <mergeCell ref="H122:J122"/>
    <mergeCell ref="L122:O122"/>
    <mergeCell ref="C123:F123"/>
    <mergeCell ref="H123:J123"/>
    <mergeCell ref="L123:O123"/>
    <mergeCell ref="C120:F120"/>
    <mergeCell ref="H120:J120"/>
    <mergeCell ref="B129:C129"/>
    <mergeCell ref="B141:C141"/>
    <mergeCell ref="B142:C142"/>
    <mergeCell ref="B143:C143"/>
    <mergeCell ref="C107:F107"/>
    <mergeCell ref="H107:K107"/>
    <mergeCell ref="L107:O107"/>
    <mergeCell ref="C114:F114"/>
    <mergeCell ref="H114:J114"/>
    <mergeCell ref="L114:O114"/>
    <mergeCell ref="C115:F115"/>
    <mergeCell ref="H115:J115"/>
    <mergeCell ref="L115:O115"/>
    <mergeCell ref="C104:F104"/>
    <mergeCell ref="H104:K104"/>
    <mergeCell ref="L104:O104"/>
    <mergeCell ref="C105:F105"/>
    <mergeCell ref="H105:K105"/>
    <mergeCell ref="L105:O105"/>
    <mergeCell ref="C106:F106"/>
    <mergeCell ref="H106:K106"/>
    <mergeCell ref="L106:O106"/>
    <mergeCell ref="L100:O100"/>
    <mergeCell ref="C101:F101"/>
    <mergeCell ref="H101:K101"/>
    <mergeCell ref="L101:O101"/>
    <mergeCell ref="C102:F102"/>
    <mergeCell ref="H102:K102"/>
    <mergeCell ref="L102:O102"/>
    <mergeCell ref="C103:F103"/>
    <mergeCell ref="H103:K103"/>
    <mergeCell ref="L103:O103"/>
    <mergeCell ref="B160:C162"/>
    <mergeCell ref="B163:C163"/>
    <mergeCell ref="B164:C164"/>
    <mergeCell ref="B165:C165"/>
    <mergeCell ref="B166:C166"/>
    <mergeCell ref="A96:A111"/>
    <mergeCell ref="B152:C152"/>
    <mergeCell ref="B153:C153"/>
    <mergeCell ref="B154:C154"/>
    <mergeCell ref="B155:C155"/>
    <mergeCell ref="B156:C156"/>
    <mergeCell ref="B157:C157"/>
    <mergeCell ref="B125:O126"/>
    <mergeCell ref="B109:O110"/>
    <mergeCell ref="B96:O96"/>
    <mergeCell ref="B97:F97"/>
    <mergeCell ref="H97:K97"/>
    <mergeCell ref="L97:O97"/>
    <mergeCell ref="B113:F113"/>
    <mergeCell ref="H113:J113"/>
    <mergeCell ref="L113:O113"/>
    <mergeCell ref="B112:O112"/>
    <mergeCell ref="B139:C139"/>
    <mergeCell ref="B140:C140"/>
    <mergeCell ref="B144:C144"/>
    <mergeCell ref="B145:C145"/>
    <mergeCell ref="B146:C146"/>
    <mergeCell ref="B147:C147"/>
    <mergeCell ref="B130:C130"/>
    <mergeCell ref="B131:C131"/>
    <mergeCell ref="B132:C132"/>
    <mergeCell ref="B133:C133"/>
    <mergeCell ref="B134:C134"/>
    <mergeCell ref="B135:C135"/>
    <mergeCell ref="B136:C136"/>
    <mergeCell ref="B137:C137"/>
    <mergeCell ref="B138:C138"/>
    <mergeCell ref="F160:F161"/>
    <mergeCell ref="D160:D161"/>
    <mergeCell ref="B21:O21"/>
    <mergeCell ref="B36:O36"/>
    <mergeCell ref="B37:O37"/>
    <mergeCell ref="B38:O38"/>
    <mergeCell ref="B48:O48"/>
    <mergeCell ref="B49:O49"/>
    <mergeCell ref="B24:O24"/>
    <mergeCell ref="B25:O25"/>
    <mergeCell ref="B26:O26"/>
    <mergeCell ref="B27:O27"/>
    <mergeCell ref="B28:O28"/>
    <mergeCell ref="B29:O29"/>
    <mergeCell ref="L132:O132"/>
    <mergeCell ref="B81:O81"/>
    <mergeCell ref="D129:F129"/>
    <mergeCell ref="G94:H94"/>
    <mergeCell ref="L90:O90"/>
    <mergeCell ref="B82:O82"/>
    <mergeCell ref="B150:O150"/>
    <mergeCell ref="A148:O148"/>
    <mergeCell ref="A150:A157"/>
    <mergeCell ref="A159:A166"/>
    <mergeCell ref="A158:O158"/>
    <mergeCell ref="B30:O30"/>
    <mergeCell ref="B35:O35"/>
    <mergeCell ref="B43:O43"/>
    <mergeCell ref="B44:O44"/>
    <mergeCell ref="B39:O39"/>
    <mergeCell ref="B40:O40"/>
    <mergeCell ref="B41:O41"/>
    <mergeCell ref="B42:O42"/>
    <mergeCell ref="A128:A147"/>
    <mergeCell ref="A87:A95"/>
    <mergeCell ref="D136:F136"/>
    <mergeCell ref="H136:K136"/>
    <mergeCell ref="G95:H95"/>
    <mergeCell ref="L93:O93"/>
    <mergeCell ref="B87:O87"/>
    <mergeCell ref="G93:H93"/>
    <mergeCell ref="B95:F95"/>
    <mergeCell ref="L91:O91"/>
    <mergeCell ref="L135:O135"/>
    <mergeCell ref="D138:F138"/>
    <mergeCell ref="D130:F130"/>
    <mergeCell ref="B149:O149"/>
    <mergeCell ref="B93:F93"/>
    <mergeCell ref="D163:F163"/>
    <mergeCell ref="D164:F164"/>
    <mergeCell ref="D165:F165"/>
    <mergeCell ref="D166:F166"/>
    <mergeCell ref="G160:O160"/>
    <mergeCell ref="E160:E161"/>
    <mergeCell ref="B34:O34"/>
    <mergeCell ref="B61:O61"/>
    <mergeCell ref="B62:O62"/>
    <mergeCell ref="L140:O140"/>
    <mergeCell ref="B128:O128"/>
    <mergeCell ref="D132:F132"/>
    <mergeCell ref="H132:K132"/>
    <mergeCell ref="G91:H91"/>
    <mergeCell ref="G92:H92"/>
    <mergeCell ref="L92:O92"/>
    <mergeCell ref="L89:O89"/>
    <mergeCell ref="B91:F91"/>
    <mergeCell ref="H138:K138"/>
    <mergeCell ref="L138:O138"/>
    <mergeCell ref="L137:O137"/>
    <mergeCell ref="L136:O136"/>
    <mergeCell ref="D137:F137"/>
    <mergeCell ref="H137:K137"/>
    <mergeCell ref="A5:A6"/>
    <mergeCell ref="B8:O8"/>
    <mergeCell ref="A4:O4"/>
    <mergeCell ref="B58:O58"/>
    <mergeCell ref="B59:O59"/>
    <mergeCell ref="B159:O159"/>
    <mergeCell ref="B47:O47"/>
    <mergeCell ref="B31:O31"/>
    <mergeCell ref="B32:O32"/>
    <mergeCell ref="B33:O33"/>
    <mergeCell ref="B56:O56"/>
    <mergeCell ref="B46:O46"/>
    <mergeCell ref="B50:O50"/>
    <mergeCell ref="B12:O12"/>
    <mergeCell ref="B13:O13"/>
    <mergeCell ref="B14:O14"/>
    <mergeCell ref="B19:O19"/>
    <mergeCell ref="B20:O20"/>
    <mergeCell ref="B45:O45"/>
    <mergeCell ref="B18:O18"/>
    <mergeCell ref="B22:O22"/>
    <mergeCell ref="B17:O17"/>
    <mergeCell ref="B23:O23"/>
    <mergeCell ref="L133:O133"/>
    <mergeCell ref="L119:O119"/>
    <mergeCell ref="B5:O5"/>
    <mergeCell ref="B6:O6"/>
    <mergeCell ref="B7:O7"/>
    <mergeCell ref="B11:O11"/>
    <mergeCell ref="B9:O9"/>
    <mergeCell ref="B10:O10"/>
    <mergeCell ref="B15:O15"/>
    <mergeCell ref="B16:O16"/>
    <mergeCell ref="B60:O60"/>
    <mergeCell ref="B51:O51"/>
    <mergeCell ref="B52:O52"/>
    <mergeCell ref="B53:O53"/>
    <mergeCell ref="B54:O54"/>
    <mergeCell ref="B55:O55"/>
    <mergeCell ref="B57:O57"/>
    <mergeCell ref="C98:F98"/>
    <mergeCell ref="H98:K98"/>
    <mergeCell ref="L98:O98"/>
    <mergeCell ref="C99:F99"/>
    <mergeCell ref="H99:K99"/>
    <mergeCell ref="L99:O99"/>
    <mergeCell ref="C100:F100"/>
    <mergeCell ref="H100:K100"/>
    <mergeCell ref="D147:F147"/>
    <mergeCell ref="H147:K147"/>
    <mergeCell ref="L147:O147"/>
    <mergeCell ref="H139:K139"/>
    <mergeCell ref="L139:O139"/>
    <mergeCell ref="D140:F140"/>
    <mergeCell ref="D146:F146"/>
    <mergeCell ref="H146:K146"/>
    <mergeCell ref="L146:O146"/>
    <mergeCell ref="H140:K140"/>
    <mergeCell ref="D144:F144"/>
    <mergeCell ref="H144:K144"/>
    <mergeCell ref="L144:O144"/>
    <mergeCell ref="D145:F145"/>
    <mergeCell ref="H145:K145"/>
    <mergeCell ref="L145:O145"/>
    <mergeCell ref="D141:F141"/>
    <mergeCell ref="H141:K141"/>
    <mergeCell ref="L141:O141"/>
    <mergeCell ref="D142:F142"/>
    <mergeCell ref="H142:K142"/>
    <mergeCell ref="L142:O142"/>
    <mergeCell ref="D143:F143"/>
    <mergeCell ref="H143:K143"/>
    <mergeCell ref="A7:A8"/>
    <mergeCell ref="A29:A30"/>
    <mergeCell ref="A27:A28"/>
    <mergeCell ref="A25:A26"/>
    <mergeCell ref="A23:A24"/>
    <mergeCell ref="A21:A22"/>
    <mergeCell ref="A19:A20"/>
    <mergeCell ref="D139:F139"/>
    <mergeCell ref="G90:H90"/>
    <mergeCell ref="D135:F135"/>
    <mergeCell ref="H135:K135"/>
    <mergeCell ref="A49:A50"/>
    <mergeCell ref="A47:A48"/>
    <mergeCell ref="A45:A46"/>
    <mergeCell ref="B73:O73"/>
    <mergeCell ref="A43:A44"/>
    <mergeCell ref="A41:A42"/>
    <mergeCell ref="A39:A40"/>
    <mergeCell ref="A61:A62"/>
    <mergeCell ref="A53:A54"/>
    <mergeCell ref="A51:A52"/>
    <mergeCell ref="A55:A56"/>
    <mergeCell ref="A57:A58"/>
    <mergeCell ref="A17:A18"/>
    <mergeCell ref="A15:A16"/>
    <mergeCell ref="A33:A34"/>
    <mergeCell ref="A31:A32"/>
    <mergeCell ref="A37:A38"/>
    <mergeCell ref="A35:A36"/>
    <mergeCell ref="A13:A14"/>
    <mergeCell ref="A11:A12"/>
    <mergeCell ref="A9:A10"/>
    <mergeCell ref="A59:A60"/>
    <mergeCell ref="B64:O64"/>
    <mergeCell ref="B65:O65"/>
    <mergeCell ref="B66:O66"/>
    <mergeCell ref="B67:O67"/>
    <mergeCell ref="A85:A86"/>
    <mergeCell ref="A83:A84"/>
    <mergeCell ref="A81:A82"/>
    <mergeCell ref="L94:O94"/>
    <mergeCell ref="A73:A74"/>
    <mergeCell ref="A71:A72"/>
    <mergeCell ref="B74:O74"/>
    <mergeCell ref="B76:O76"/>
    <mergeCell ref="B90:F90"/>
    <mergeCell ref="B85:O85"/>
    <mergeCell ref="B94:F94"/>
    <mergeCell ref="A63:A64"/>
    <mergeCell ref="B89:F89"/>
    <mergeCell ref="B92:F92"/>
    <mergeCell ref="B83:O83"/>
    <mergeCell ref="A79:A80"/>
    <mergeCell ref="A77:A78"/>
    <mergeCell ref="B63:O63"/>
    <mergeCell ref="L95:O95"/>
    <mergeCell ref="A69:A70"/>
    <mergeCell ref="A67:A68"/>
    <mergeCell ref="A65:A66"/>
    <mergeCell ref="A75:A76"/>
    <mergeCell ref="B68:O68"/>
    <mergeCell ref="B78:O78"/>
    <mergeCell ref="B75:O75"/>
    <mergeCell ref="B77:O77"/>
    <mergeCell ref="B80:O80"/>
    <mergeCell ref="B69:O69"/>
    <mergeCell ref="B84:O84"/>
    <mergeCell ref="L88:O88"/>
    <mergeCell ref="B70:O70"/>
    <mergeCell ref="B71:O71"/>
    <mergeCell ref="B72:O72"/>
    <mergeCell ref="B79:O79"/>
    <mergeCell ref="A112:A127"/>
    <mergeCell ref="H129:K129"/>
    <mergeCell ref="L129:O129"/>
    <mergeCell ref="D134:F134"/>
    <mergeCell ref="H134:K134"/>
    <mergeCell ref="L134:O134"/>
    <mergeCell ref="L131:O131"/>
    <mergeCell ref="H130:K130"/>
    <mergeCell ref="L130:O130"/>
    <mergeCell ref="D131:F131"/>
    <mergeCell ref="H131:K131"/>
    <mergeCell ref="D133:F133"/>
    <mergeCell ref="H133:K133"/>
    <mergeCell ref="C116:F116"/>
    <mergeCell ref="H116:J116"/>
    <mergeCell ref="L116:O116"/>
    <mergeCell ref="C117:F117"/>
    <mergeCell ref="H117:J117"/>
    <mergeCell ref="L117:O117"/>
    <mergeCell ref="C118:F118"/>
    <mergeCell ref="H118:J118"/>
    <mergeCell ref="L118:O118"/>
    <mergeCell ref="C119:F119"/>
    <mergeCell ref="H119:J119"/>
  </mergeCells>
  <phoneticPr fontId="8" type="noConversion"/>
  <hyperlinks>
    <hyperlink ref="B18" r:id="rId1"/>
    <hyperlink ref="B24" r:id="rId2"/>
    <hyperlink ref="B36" r:id="rId3"/>
    <hyperlink ref="B40" r:id="rId4"/>
  </hyperlinks>
  <printOptions horizontalCentered="1"/>
  <pageMargins left="0.55118110236220474" right="0.31496062992125984" top="0.43307086614173229" bottom="0.74803149606299213" header="0.31496062992125984" footer="0.31496062992125984"/>
  <pageSetup scale="71" fitToHeight="20" orientation="portrait" r:id="rId5"/>
  <headerFooter alignWithMargins="0">
    <oddFooter>&amp;CPágina &amp;P de &amp;N</oddFooter>
  </headerFooter>
  <rowBreaks count="4" manualBreakCount="4">
    <brk id="40" max="17" man="1"/>
    <brk id="42" max="16383" man="1"/>
    <brk id="95" max="17" man="1"/>
    <brk id="127" max="16383" man="1"/>
  </rowBreak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188632"/>
    <pageSetUpPr fitToPage="1"/>
  </sheetPr>
  <dimension ref="A1:H205"/>
  <sheetViews>
    <sheetView showGridLines="0" zoomScaleNormal="100" zoomScaleSheetLayoutView="130" workbookViewId="0">
      <selection activeCell="C16" sqref="C16"/>
    </sheetView>
  </sheetViews>
  <sheetFormatPr baseColWidth="10" defaultColWidth="9.140625" defaultRowHeight="12.75"/>
  <cols>
    <col min="1" max="1" width="1.28515625" style="58" customWidth="1"/>
    <col min="2" max="2" width="4.7109375" style="40" customWidth="1"/>
    <col min="3" max="3" width="97.42578125" style="40" customWidth="1"/>
    <col min="4" max="7" width="7.5703125" style="40" customWidth="1"/>
    <col min="8" max="8" width="34.5703125" style="40" customWidth="1"/>
    <col min="9" max="16384" width="9.140625" style="40"/>
  </cols>
  <sheetData>
    <row r="1" spans="1:8" ht="33" customHeight="1"/>
    <row r="2" spans="1:8" ht="33" customHeight="1"/>
    <row r="3" spans="1:8" ht="6.75" customHeight="1" thickBot="1"/>
    <row r="4" spans="1:8" ht="24" thickBot="1">
      <c r="B4" s="383" t="s">
        <v>662</v>
      </c>
      <c r="C4" s="384"/>
      <c r="D4" s="384"/>
      <c r="E4" s="384"/>
      <c r="F4" s="384"/>
      <c r="G4" s="385"/>
    </row>
    <row r="5" spans="1:8" ht="3" customHeight="1" thickBot="1"/>
    <row r="6" spans="1:8" ht="19.5" thickBot="1">
      <c r="B6" s="390" t="s">
        <v>276</v>
      </c>
      <c r="C6" s="391"/>
      <c r="D6" s="353" t="s">
        <v>277</v>
      </c>
      <c r="E6" s="353"/>
      <c r="F6" s="353"/>
      <c r="G6" s="354"/>
    </row>
    <row r="7" spans="1:8" ht="13.5" thickBot="1">
      <c r="B7" s="386" t="s">
        <v>278</v>
      </c>
      <c r="C7" s="387"/>
      <c r="D7" s="355" t="s">
        <v>60</v>
      </c>
      <c r="E7" s="355"/>
      <c r="F7" s="355"/>
      <c r="G7" s="65" t="s">
        <v>77</v>
      </c>
    </row>
    <row r="8" spans="1:8" ht="13.5" thickBot="1">
      <c r="A8" s="66"/>
      <c r="B8" s="388"/>
      <c r="C8" s="389"/>
      <c r="D8" s="360" t="s">
        <v>279</v>
      </c>
      <c r="E8" s="361"/>
      <c r="F8" s="362"/>
      <c r="G8" s="65">
        <v>0</v>
      </c>
    </row>
    <row r="9" spans="1:8" ht="13.5" customHeight="1" thickBot="1">
      <c r="A9" s="66"/>
      <c r="B9" s="388"/>
      <c r="C9" s="389"/>
      <c r="D9" s="356" t="s">
        <v>661</v>
      </c>
      <c r="E9" s="357"/>
      <c r="F9" s="358"/>
      <c r="G9" s="67">
        <v>1</v>
      </c>
    </row>
    <row r="10" spans="1:8" ht="13.5" thickBot="1">
      <c r="A10" s="66"/>
      <c r="B10" s="388"/>
      <c r="C10" s="389"/>
      <c r="D10" s="359" t="s">
        <v>280</v>
      </c>
      <c r="E10" s="359"/>
      <c r="F10" s="359"/>
      <c r="G10" s="65">
        <v>2</v>
      </c>
    </row>
    <row r="11" spans="1:8" ht="19.5" customHeight="1" thickBot="1">
      <c r="A11" s="68"/>
      <c r="B11" s="157">
        <v>1</v>
      </c>
      <c r="C11" s="365" t="s">
        <v>281</v>
      </c>
      <c r="D11" s="366"/>
      <c r="E11" s="366"/>
      <c r="F11" s="366"/>
      <c r="G11" s="367"/>
    </row>
    <row r="12" spans="1:8" ht="19.5" customHeight="1">
      <c r="A12" s="68"/>
      <c r="B12" s="368" t="s">
        <v>22</v>
      </c>
      <c r="C12" s="148" t="s">
        <v>282</v>
      </c>
      <c r="D12" s="59" t="s">
        <v>60</v>
      </c>
      <c r="E12" s="60">
        <v>0</v>
      </c>
      <c r="F12" s="60">
        <v>1</v>
      </c>
      <c r="G12" s="61">
        <v>2</v>
      </c>
      <c r="H12" s="181"/>
    </row>
    <row r="13" spans="1:8" ht="19.5" customHeight="1">
      <c r="A13" s="68"/>
      <c r="B13" s="368"/>
      <c r="C13" s="171" t="s">
        <v>283</v>
      </c>
      <c r="D13" s="172"/>
      <c r="E13" s="172"/>
      <c r="F13" s="172"/>
      <c r="G13" s="173" t="s">
        <v>663</v>
      </c>
      <c r="H13" s="181"/>
    </row>
    <row r="14" spans="1:8" ht="19.5" customHeight="1">
      <c r="A14" s="68"/>
      <c r="B14" s="369" t="s">
        <v>23</v>
      </c>
      <c r="C14" s="149" t="s">
        <v>286</v>
      </c>
      <c r="D14" s="59" t="s">
        <v>60</v>
      </c>
      <c r="E14" s="60">
        <v>0</v>
      </c>
      <c r="F14" s="60">
        <v>1</v>
      </c>
      <c r="G14" s="61">
        <v>2</v>
      </c>
      <c r="H14" s="181"/>
    </row>
    <row r="15" spans="1:8" ht="19.5" customHeight="1">
      <c r="A15" s="68"/>
      <c r="B15" s="363"/>
      <c r="C15" s="171" t="s">
        <v>283</v>
      </c>
      <c r="D15" s="172"/>
      <c r="E15" s="172"/>
      <c r="F15" s="172"/>
      <c r="G15" s="173" t="s">
        <v>663</v>
      </c>
      <c r="H15" s="181"/>
    </row>
    <row r="16" spans="1:8" ht="19.5" customHeight="1">
      <c r="A16" s="68"/>
      <c r="B16" s="363" t="s">
        <v>24</v>
      </c>
      <c r="C16" s="149" t="s">
        <v>287</v>
      </c>
      <c r="D16" s="59" t="s">
        <v>60</v>
      </c>
      <c r="E16" s="60">
        <v>0</v>
      </c>
      <c r="F16" s="60">
        <v>1</v>
      </c>
      <c r="G16" s="61">
        <v>2</v>
      </c>
      <c r="H16" s="181"/>
    </row>
    <row r="17" spans="1:8" ht="19.5" customHeight="1">
      <c r="A17" s="68"/>
      <c r="B17" s="363"/>
      <c r="C17" s="171" t="s">
        <v>283</v>
      </c>
      <c r="D17" s="172"/>
      <c r="E17" s="172"/>
      <c r="F17" s="172"/>
      <c r="G17" s="173" t="s">
        <v>663</v>
      </c>
      <c r="H17" s="181"/>
    </row>
    <row r="18" spans="1:8" ht="19.5" customHeight="1">
      <c r="A18" s="68"/>
      <c r="B18" s="363" t="s">
        <v>25</v>
      </c>
      <c r="C18" s="149" t="s">
        <v>288</v>
      </c>
      <c r="D18" s="59" t="s">
        <v>60</v>
      </c>
      <c r="E18" s="60">
        <v>0</v>
      </c>
      <c r="F18" s="60">
        <v>1</v>
      </c>
      <c r="G18" s="61">
        <v>2</v>
      </c>
      <c r="H18" s="181"/>
    </row>
    <row r="19" spans="1:8" ht="19.5" customHeight="1">
      <c r="A19" s="68"/>
      <c r="B19" s="363"/>
      <c r="C19" s="171" t="s">
        <v>283</v>
      </c>
      <c r="D19" s="172"/>
      <c r="E19" s="172"/>
      <c r="F19" s="172"/>
      <c r="G19" s="173" t="s">
        <v>663</v>
      </c>
      <c r="H19" s="181"/>
    </row>
    <row r="20" spans="1:8" ht="19.5" customHeight="1">
      <c r="A20" s="68"/>
      <c r="B20" s="363" t="s">
        <v>26</v>
      </c>
      <c r="C20" s="149" t="s">
        <v>289</v>
      </c>
      <c r="D20" s="59" t="s">
        <v>60</v>
      </c>
      <c r="E20" s="60">
        <v>0</v>
      </c>
      <c r="F20" s="60">
        <v>1</v>
      </c>
      <c r="G20" s="61">
        <v>2</v>
      </c>
      <c r="H20" s="181"/>
    </row>
    <row r="21" spans="1:8" ht="19.5" customHeight="1">
      <c r="A21" s="68"/>
      <c r="B21" s="363"/>
      <c r="C21" s="171" t="s">
        <v>283</v>
      </c>
      <c r="D21" s="172"/>
      <c r="E21" s="172"/>
      <c r="F21" s="172"/>
      <c r="G21" s="173" t="s">
        <v>663</v>
      </c>
      <c r="H21" s="181"/>
    </row>
    <row r="22" spans="1:8" ht="19.5" customHeight="1">
      <c r="A22" s="68"/>
      <c r="B22" s="363" t="s">
        <v>28</v>
      </c>
      <c r="C22" s="150" t="s">
        <v>434</v>
      </c>
      <c r="D22" s="59" t="s">
        <v>60</v>
      </c>
      <c r="E22" s="60">
        <v>0</v>
      </c>
      <c r="F22" s="60">
        <v>1</v>
      </c>
      <c r="G22" s="61">
        <v>2</v>
      </c>
      <c r="H22" s="181"/>
    </row>
    <row r="23" spans="1:8" ht="19.5" customHeight="1">
      <c r="A23" s="68"/>
      <c r="B23" s="363"/>
      <c r="C23" s="171" t="s">
        <v>283</v>
      </c>
      <c r="D23" s="172"/>
      <c r="E23" s="172"/>
      <c r="F23" s="172"/>
      <c r="G23" s="173" t="s">
        <v>663</v>
      </c>
      <c r="H23" s="181"/>
    </row>
    <row r="24" spans="1:8" ht="19.5" customHeight="1">
      <c r="A24" s="68"/>
      <c r="B24" s="363" t="s">
        <v>71</v>
      </c>
      <c r="C24" s="149" t="s">
        <v>339</v>
      </c>
      <c r="D24" s="59" t="s">
        <v>60</v>
      </c>
      <c r="E24" s="60">
        <v>0</v>
      </c>
      <c r="F24" s="60">
        <v>1</v>
      </c>
      <c r="G24" s="61">
        <v>2</v>
      </c>
      <c r="H24" s="181"/>
    </row>
    <row r="25" spans="1:8" ht="19.5" customHeight="1">
      <c r="A25" s="68"/>
      <c r="B25" s="363"/>
      <c r="C25" s="171" t="s">
        <v>283</v>
      </c>
      <c r="D25" s="172"/>
      <c r="E25" s="172"/>
      <c r="F25" s="172"/>
      <c r="G25" s="173" t="s">
        <v>663</v>
      </c>
      <c r="H25" s="181"/>
    </row>
    <row r="26" spans="1:8" ht="19.5" customHeight="1">
      <c r="A26" s="68"/>
      <c r="B26" s="363" t="s">
        <v>72</v>
      </c>
      <c r="C26" s="149" t="s">
        <v>290</v>
      </c>
      <c r="D26" s="59" t="s">
        <v>60</v>
      </c>
      <c r="E26" s="60">
        <v>0</v>
      </c>
      <c r="F26" s="60">
        <v>1</v>
      </c>
      <c r="G26" s="61">
        <v>2</v>
      </c>
      <c r="H26" s="181"/>
    </row>
    <row r="27" spans="1:8" ht="19.5" customHeight="1">
      <c r="A27" s="68"/>
      <c r="B27" s="364"/>
      <c r="C27" s="171" t="s">
        <v>283</v>
      </c>
      <c r="D27" s="172"/>
      <c r="E27" s="172"/>
      <c r="F27" s="172"/>
      <c r="G27" s="173" t="s">
        <v>663</v>
      </c>
      <c r="H27" s="181"/>
    </row>
    <row r="28" spans="1:8" ht="19.5" customHeight="1">
      <c r="A28" s="68"/>
      <c r="B28" s="363" t="s">
        <v>78</v>
      </c>
      <c r="C28" s="149" t="s">
        <v>340</v>
      </c>
      <c r="D28" s="59" t="s">
        <v>60</v>
      </c>
      <c r="E28" s="60">
        <v>0</v>
      </c>
      <c r="F28" s="60">
        <v>1</v>
      </c>
      <c r="G28" s="61">
        <v>2</v>
      </c>
      <c r="H28" s="181"/>
    </row>
    <row r="29" spans="1:8" ht="19.5" customHeight="1">
      <c r="A29" s="68"/>
      <c r="B29" s="364"/>
      <c r="C29" s="171" t="s">
        <v>283</v>
      </c>
      <c r="D29" s="172"/>
      <c r="E29" s="172"/>
      <c r="F29" s="172"/>
      <c r="G29" s="173" t="s">
        <v>663</v>
      </c>
      <c r="H29" s="181"/>
    </row>
    <row r="30" spans="1:8" ht="19.5" customHeight="1">
      <c r="A30" s="68"/>
      <c r="B30" s="363" t="s">
        <v>79</v>
      </c>
      <c r="C30" s="149" t="s">
        <v>291</v>
      </c>
      <c r="D30" s="59" t="s">
        <v>60</v>
      </c>
      <c r="E30" s="60">
        <v>0</v>
      </c>
      <c r="F30" s="60">
        <v>1</v>
      </c>
      <c r="G30" s="61">
        <v>2</v>
      </c>
      <c r="H30" s="181"/>
    </row>
    <row r="31" spans="1:8" ht="19.5" customHeight="1">
      <c r="A31" s="68"/>
      <c r="B31" s="364"/>
      <c r="C31" s="171" t="s">
        <v>283</v>
      </c>
      <c r="D31" s="172"/>
      <c r="E31" s="172"/>
      <c r="F31" s="172"/>
      <c r="G31" s="173" t="s">
        <v>663</v>
      </c>
      <c r="H31" s="181"/>
    </row>
    <row r="32" spans="1:8" ht="19.5" customHeight="1">
      <c r="A32" s="68"/>
      <c r="B32" s="363" t="s">
        <v>80</v>
      </c>
      <c r="C32" s="149" t="s">
        <v>292</v>
      </c>
      <c r="D32" s="59" t="s">
        <v>60</v>
      </c>
      <c r="E32" s="60">
        <v>0</v>
      </c>
      <c r="F32" s="60">
        <v>1</v>
      </c>
      <c r="G32" s="61">
        <v>2</v>
      </c>
      <c r="H32" s="181"/>
    </row>
    <row r="33" spans="1:8" ht="19.5" customHeight="1">
      <c r="A33" s="68"/>
      <c r="B33" s="364"/>
      <c r="C33" s="171" t="s">
        <v>283</v>
      </c>
      <c r="D33" s="172"/>
      <c r="E33" s="172"/>
      <c r="F33" s="172"/>
      <c r="G33" s="173" t="s">
        <v>663</v>
      </c>
      <c r="H33" s="181"/>
    </row>
    <row r="34" spans="1:8" ht="19.5" customHeight="1">
      <c r="A34" s="68"/>
      <c r="B34" s="363" t="s">
        <v>81</v>
      </c>
      <c r="C34" s="149" t="s">
        <v>293</v>
      </c>
      <c r="D34" s="59" t="s">
        <v>60</v>
      </c>
      <c r="E34" s="60">
        <v>0</v>
      </c>
      <c r="F34" s="60">
        <v>1</v>
      </c>
      <c r="G34" s="61">
        <v>2</v>
      </c>
      <c r="H34" s="181"/>
    </row>
    <row r="35" spans="1:8" ht="19.5" customHeight="1">
      <c r="A35" s="68"/>
      <c r="B35" s="364"/>
      <c r="C35" s="171" t="s">
        <v>283</v>
      </c>
      <c r="D35" s="172"/>
      <c r="E35" s="172"/>
      <c r="F35" s="172"/>
      <c r="G35" s="173" t="s">
        <v>663</v>
      </c>
      <c r="H35" s="181"/>
    </row>
    <row r="36" spans="1:8" ht="19.5" customHeight="1">
      <c r="A36" s="68"/>
      <c r="B36" s="363" t="s">
        <v>82</v>
      </c>
      <c r="C36" s="149" t="s">
        <v>435</v>
      </c>
      <c r="D36" s="59" t="s">
        <v>60</v>
      </c>
      <c r="E36" s="60">
        <v>0</v>
      </c>
      <c r="F36" s="60">
        <v>1</v>
      </c>
      <c r="G36" s="61">
        <v>2</v>
      </c>
      <c r="H36" s="181"/>
    </row>
    <row r="37" spans="1:8" ht="19.5" customHeight="1">
      <c r="A37" s="68"/>
      <c r="B37" s="364"/>
      <c r="C37" s="171" t="s">
        <v>283</v>
      </c>
      <c r="D37" s="172"/>
      <c r="E37" s="172"/>
      <c r="F37" s="172"/>
      <c r="G37" s="173" t="s">
        <v>663</v>
      </c>
      <c r="H37" s="181"/>
    </row>
    <row r="38" spans="1:8" ht="19.5" customHeight="1">
      <c r="A38" s="68"/>
      <c r="B38" s="363" t="s">
        <v>83</v>
      </c>
      <c r="C38" s="149" t="s">
        <v>294</v>
      </c>
      <c r="D38" s="59" t="s">
        <v>60</v>
      </c>
      <c r="E38" s="60">
        <v>0</v>
      </c>
      <c r="F38" s="60">
        <v>1</v>
      </c>
      <c r="G38" s="61">
        <v>2</v>
      </c>
      <c r="H38" s="181"/>
    </row>
    <row r="39" spans="1:8" ht="19.5" customHeight="1" thickBot="1">
      <c r="A39" s="68"/>
      <c r="B39" s="379"/>
      <c r="C39" s="176" t="s">
        <v>283</v>
      </c>
      <c r="D39" s="172"/>
      <c r="E39" s="172"/>
      <c r="F39" s="172"/>
      <c r="G39" s="173" t="s">
        <v>663</v>
      </c>
      <c r="H39" s="181"/>
    </row>
    <row r="40" spans="1:8" s="107" customFormat="1" ht="19.5" customHeight="1" thickBot="1">
      <c r="A40" s="106"/>
      <c r="B40" s="72"/>
      <c r="C40" s="73"/>
      <c r="D40" s="108">
        <f>(COUNTIF(D12:D39,"x"))</f>
        <v>0</v>
      </c>
      <c r="E40" s="109">
        <f t="shared" ref="E40:G40" si="0">(COUNTIF(E12:E39,"x"))</f>
        <v>0</v>
      </c>
      <c r="F40" s="109">
        <f t="shared" si="0"/>
        <v>0</v>
      </c>
      <c r="G40" s="110">
        <f t="shared" si="0"/>
        <v>14</v>
      </c>
      <c r="H40" s="182"/>
    </row>
    <row r="41" spans="1:8" s="107" customFormat="1" ht="19.5" customHeight="1" thickBot="1">
      <c r="A41" s="106"/>
      <c r="B41" s="72"/>
      <c r="C41" s="73" t="s">
        <v>284</v>
      </c>
      <c r="D41" s="370">
        <f>IF(SUM(D40:G40)&lt;COUNTA(B12:B39),"Hay ítems sin evaluar",(F40+G40*2))</f>
        <v>28</v>
      </c>
      <c r="E41" s="371"/>
      <c r="F41" s="371"/>
      <c r="G41" s="372"/>
      <c r="H41" s="182"/>
    </row>
    <row r="42" spans="1:8" ht="19.5" customHeight="1" thickBot="1">
      <c r="B42" s="151"/>
      <c r="C42" s="152" t="s">
        <v>285</v>
      </c>
      <c r="D42" s="373">
        <f>D41/(COUNTA(B12:B39)-D40)</f>
        <v>2</v>
      </c>
      <c r="E42" s="374"/>
      <c r="F42" s="374"/>
      <c r="G42" s="375"/>
      <c r="H42" s="181"/>
    </row>
    <row r="43" spans="1:8" ht="19.5" customHeight="1" thickBot="1">
      <c r="B43" s="151"/>
      <c r="C43" s="152" t="s">
        <v>350</v>
      </c>
      <c r="D43" s="376">
        <f>D42/2</f>
        <v>1</v>
      </c>
      <c r="E43" s="377"/>
      <c r="F43" s="377"/>
      <c r="G43" s="378"/>
      <c r="H43" s="181"/>
    </row>
    <row r="44" spans="1:8" ht="19.5" customHeight="1" thickBot="1">
      <c r="A44" s="68"/>
      <c r="B44" s="157">
        <v>2</v>
      </c>
      <c r="C44" s="365" t="s">
        <v>295</v>
      </c>
      <c r="D44" s="366"/>
      <c r="E44" s="366"/>
      <c r="F44" s="366"/>
      <c r="G44" s="367"/>
      <c r="H44" s="181"/>
    </row>
    <row r="45" spans="1:8" ht="19.5" customHeight="1">
      <c r="A45" s="69"/>
      <c r="B45" s="369" t="s">
        <v>29</v>
      </c>
      <c r="C45" s="148" t="s">
        <v>296</v>
      </c>
      <c r="D45" s="59" t="s">
        <v>60</v>
      </c>
      <c r="E45" s="60">
        <v>0</v>
      </c>
      <c r="F45" s="60">
        <v>1</v>
      </c>
      <c r="G45" s="61">
        <v>2</v>
      </c>
      <c r="H45" s="181"/>
    </row>
    <row r="46" spans="1:8" ht="19.5" customHeight="1">
      <c r="A46" s="69"/>
      <c r="B46" s="363"/>
      <c r="C46" s="171" t="s">
        <v>283</v>
      </c>
      <c r="D46" s="172" t="s">
        <v>663</v>
      </c>
      <c r="E46" s="172"/>
      <c r="F46" s="172"/>
      <c r="G46" s="173"/>
      <c r="H46" s="181"/>
    </row>
    <row r="47" spans="1:8" ht="19.5" customHeight="1">
      <c r="A47" s="68"/>
      <c r="B47" s="363" t="s">
        <v>30</v>
      </c>
      <c r="C47" s="149" t="s">
        <v>297</v>
      </c>
      <c r="D47" s="59" t="s">
        <v>60</v>
      </c>
      <c r="E47" s="60">
        <v>0</v>
      </c>
      <c r="F47" s="60">
        <v>1</v>
      </c>
      <c r="G47" s="61">
        <v>2</v>
      </c>
      <c r="H47" s="181"/>
    </row>
    <row r="48" spans="1:8" ht="19.5" customHeight="1">
      <c r="A48" s="68"/>
      <c r="B48" s="363"/>
      <c r="C48" s="171" t="s">
        <v>283</v>
      </c>
      <c r="D48" s="172" t="s">
        <v>663</v>
      </c>
      <c r="E48" s="172"/>
      <c r="F48" s="172"/>
      <c r="G48" s="173"/>
      <c r="H48" s="181"/>
    </row>
    <row r="49" spans="1:8" ht="19.5" customHeight="1">
      <c r="A49" s="68"/>
      <c r="B49" s="363" t="s">
        <v>31</v>
      </c>
      <c r="C49" s="149" t="s">
        <v>298</v>
      </c>
      <c r="D49" s="59" t="s">
        <v>60</v>
      </c>
      <c r="E49" s="60">
        <v>0</v>
      </c>
      <c r="F49" s="60">
        <v>1</v>
      </c>
      <c r="G49" s="61">
        <v>2</v>
      </c>
      <c r="H49" s="181"/>
    </row>
    <row r="50" spans="1:8" ht="19.5" customHeight="1">
      <c r="A50" s="68"/>
      <c r="B50" s="363"/>
      <c r="C50" s="171" t="s">
        <v>283</v>
      </c>
      <c r="D50" s="172" t="s">
        <v>663</v>
      </c>
      <c r="E50" s="172"/>
      <c r="F50" s="172"/>
      <c r="G50" s="173"/>
      <c r="H50" s="181"/>
    </row>
    <row r="51" spans="1:8" ht="19.5" customHeight="1">
      <c r="A51" s="68"/>
      <c r="B51" s="363" t="s">
        <v>32</v>
      </c>
      <c r="C51" s="149" t="s">
        <v>299</v>
      </c>
      <c r="D51" s="59" t="s">
        <v>60</v>
      </c>
      <c r="E51" s="60">
        <v>0</v>
      </c>
      <c r="F51" s="60">
        <v>1</v>
      </c>
      <c r="G51" s="61">
        <v>2</v>
      </c>
      <c r="H51" s="181"/>
    </row>
    <row r="52" spans="1:8" ht="19.5" customHeight="1">
      <c r="A52" s="68"/>
      <c r="B52" s="363"/>
      <c r="C52" s="171" t="s">
        <v>283</v>
      </c>
      <c r="D52" s="172" t="s">
        <v>663</v>
      </c>
      <c r="E52" s="172"/>
      <c r="F52" s="172"/>
      <c r="G52" s="173"/>
      <c r="H52" s="181"/>
    </row>
    <row r="53" spans="1:8" ht="19.5" customHeight="1">
      <c r="A53" s="68"/>
      <c r="B53" s="363" t="s">
        <v>33</v>
      </c>
      <c r="C53" s="149" t="s">
        <v>300</v>
      </c>
      <c r="D53" s="59" t="s">
        <v>60</v>
      </c>
      <c r="E53" s="60">
        <v>0</v>
      </c>
      <c r="F53" s="60">
        <v>1</v>
      </c>
      <c r="G53" s="61">
        <v>2</v>
      </c>
      <c r="H53" s="181"/>
    </row>
    <row r="54" spans="1:8" ht="19.5" customHeight="1">
      <c r="A54" s="68"/>
      <c r="B54" s="363"/>
      <c r="C54" s="171" t="s">
        <v>283</v>
      </c>
      <c r="D54" s="172" t="s">
        <v>663</v>
      </c>
      <c r="E54" s="172"/>
      <c r="F54" s="172"/>
      <c r="G54" s="173"/>
      <c r="H54" s="181"/>
    </row>
    <row r="55" spans="1:8" ht="19.5" customHeight="1">
      <c r="A55" s="68"/>
      <c r="B55" s="363" t="s">
        <v>39</v>
      </c>
      <c r="C55" s="149" t="s">
        <v>301</v>
      </c>
      <c r="D55" s="59" t="s">
        <v>60</v>
      </c>
      <c r="E55" s="60">
        <v>0</v>
      </c>
      <c r="F55" s="60">
        <v>1</v>
      </c>
      <c r="G55" s="61">
        <v>2</v>
      </c>
      <c r="H55" s="181"/>
    </row>
    <row r="56" spans="1:8" ht="19.5" customHeight="1">
      <c r="A56" s="68"/>
      <c r="B56" s="363"/>
      <c r="C56" s="171" t="s">
        <v>283</v>
      </c>
      <c r="D56" s="172" t="s">
        <v>663</v>
      </c>
      <c r="E56" s="172"/>
      <c r="F56" s="172"/>
      <c r="G56" s="173"/>
      <c r="H56" s="181"/>
    </row>
    <row r="57" spans="1:8" ht="19.5" customHeight="1">
      <c r="A57" s="68"/>
      <c r="B57" s="363" t="s">
        <v>84</v>
      </c>
      <c r="C57" s="149" t="s">
        <v>302</v>
      </c>
      <c r="D57" s="59" t="s">
        <v>60</v>
      </c>
      <c r="E57" s="60">
        <v>0</v>
      </c>
      <c r="F57" s="60">
        <v>1</v>
      </c>
      <c r="G57" s="61">
        <v>2</v>
      </c>
      <c r="H57" s="181"/>
    </row>
    <row r="58" spans="1:8" ht="19.5" customHeight="1">
      <c r="A58" s="68"/>
      <c r="B58" s="363"/>
      <c r="C58" s="171" t="s">
        <v>283</v>
      </c>
      <c r="D58" s="172" t="s">
        <v>663</v>
      </c>
      <c r="E58" s="172"/>
      <c r="F58" s="172"/>
      <c r="G58" s="173"/>
      <c r="H58" s="181"/>
    </row>
    <row r="59" spans="1:8" ht="19.5" customHeight="1">
      <c r="A59" s="68"/>
      <c r="B59" s="363" t="s">
        <v>85</v>
      </c>
      <c r="C59" s="149" t="s">
        <v>303</v>
      </c>
      <c r="D59" s="59" t="s">
        <v>60</v>
      </c>
      <c r="E59" s="60">
        <v>0</v>
      </c>
      <c r="F59" s="60">
        <v>1</v>
      </c>
      <c r="G59" s="61">
        <v>2</v>
      </c>
      <c r="H59" s="181"/>
    </row>
    <row r="60" spans="1:8" ht="19.5" customHeight="1">
      <c r="A60" s="68"/>
      <c r="B60" s="363"/>
      <c r="C60" s="171" t="s">
        <v>283</v>
      </c>
      <c r="D60" s="172" t="s">
        <v>663</v>
      </c>
      <c r="E60" s="172"/>
      <c r="F60" s="172"/>
      <c r="G60" s="173"/>
      <c r="H60" s="181"/>
    </row>
    <row r="61" spans="1:8" ht="19.5" customHeight="1">
      <c r="A61" s="68"/>
      <c r="B61" s="363" t="s">
        <v>86</v>
      </c>
      <c r="C61" s="149" t="s">
        <v>436</v>
      </c>
      <c r="D61" s="59" t="s">
        <v>60</v>
      </c>
      <c r="E61" s="60">
        <v>0</v>
      </c>
      <c r="F61" s="60">
        <v>1</v>
      </c>
      <c r="G61" s="61">
        <v>2</v>
      </c>
      <c r="H61" s="181"/>
    </row>
    <row r="62" spans="1:8" ht="19.5" customHeight="1">
      <c r="A62" s="68"/>
      <c r="B62" s="363"/>
      <c r="C62" s="171" t="s">
        <v>283</v>
      </c>
      <c r="D62" s="172" t="s">
        <v>663</v>
      </c>
      <c r="E62" s="172"/>
      <c r="F62" s="172"/>
      <c r="G62" s="173"/>
      <c r="H62" s="181"/>
    </row>
    <row r="63" spans="1:8" ht="19.5" customHeight="1">
      <c r="A63" s="68"/>
      <c r="B63" s="363" t="s">
        <v>87</v>
      </c>
      <c r="C63" s="149" t="s">
        <v>437</v>
      </c>
      <c r="D63" s="59" t="s">
        <v>60</v>
      </c>
      <c r="E63" s="60">
        <v>0</v>
      </c>
      <c r="F63" s="60">
        <v>1</v>
      </c>
      <c r="G63" s="61">
        <v>2</v>
      </c>
      <c r="H63" s="181"/>
    </row>
    <row r="64" spans="1:8" ht="19.5" customHeight="1">
      <c r="A64" s="68"/>
      <c r="B64" s="363"/>
      <c r="C64" s="171" t="s">
        <v>283</v>
      </c>
      <c r="D64" s="172" t="s">
        <v>663</v>
      </c>
      <c r="E64" s="172"/>
      <c r="F64" s="172"/>
      <c r="G64" s="173"/>
      <c r="H64" s="181"/>
    </row>
    <row r="65" spans="1:8" ht="19.5" customHeight="1">
      <c r="A65" s="68"/>
      <c r="B65" s="363" t="s">
        <v>88</v>
      </c>
      <c r="C65" s="149" t="s">
        <v>314</v>
      </c>
      <c r="D65" s="59" t="s">
        <v>60</v>
      </c>
      <c r="E65" s="60">
        <v>0</v>
      </c>
      <c r="F65" s="60">
        <v>1</v>
      </c>
      <c r="G65" s="61">
        <v>2</v>
      </c>
      <c r="H65" s="181"/>
    </row>
    <row r="66" spans="1:8" ht="19.5" customHeight="1">
      <c r="A66" s="68"/>
      <c r="B66" s="363"/>
      <c r="C66" s="171" t="s">
        <v>283</v>
      </c>
      <c r="D66" s="172" t="s">
        <v>663</v>
      </c>
      <c r="E66" s="172"/>
      <c r="F66" s="172"/>
      <c r="G66" s="173"/>
      <c r="H66" s="181"/>
    </row>
    <row r="67" spans="1:8" ht="19.5" customHeight="1">
      <c r="A67" s="68"/>
      <c r="B67" s="363" t="s">
        <v>89</v>
      </c>
      <c r="C67" s="149" t="s">
        <v>304</v>
      </c>
      <c r="D67" s="59" t="s">
        <v>60</v>
      </c>
      <c r="E67" s="60">
        <v>0</v>
      </c>
      <c r="F67" s="60">
        <v>1</v>
      </c>
      <c r="G67" s="61">
        <v>2</v>
      </c>
      <c r="H67" s="181"/>
    </row>
    <row r="68" spans="1:8" ht="19.5" customHeight="1">
      <c r="A68" s="68"/>
      <c r="B68" s="363"/>
      <c r="C68" s="171" t="s">
        <v>283</v>
      </c>
      <c r="D68" s="172" t="s">
        <v>663</v>
      </c>
      <c r="E68" s="172"/>
      <c r="F68" s="172"/>
      <c r="G68" s="173"/>
      <c r="H68" s="181"/>
    </row>
    <row r="69" spans="1:8" ht="19.5" customHeight="1">
      <c r="A69" s="68"/>
      <c r="B69" s="363" t="s">
        <v>90</v>
      </c>
      <c r="C69" s="149" t="s">
        <v>438</v>
      </c>
      <c r="D69" s="59" t="s">
        <v>60</v>
      </c>
      <c r="E69" s="60">
        <v>0</v>
      </c>
      <c r="F69" s="60">
        <v>1</v>
      </c>
      <c r="G69" s="61">
        <v>2</v>
      </c>
      <c r="H69" s="181"/>
    </row>
    <row r="70" spans="1:8" ht="19.5" customHeight="1">
      <c r="A70" s="68"/>
      <c r="B70" s="364"/>
      <c r="C70" s="171" t="s">
        <v>283</v>
      </c>
      <c r="D70" s="172" t="s">
        <v>663</v>
      </c>
      <c r="E70" s="172"/>
      <c r="F70" s="172"/>
      <c r="G70" s="173"/>
      <c r="H70" s="181"/>
    </row>
    <row r="71" spans="1:8" ht="19.5" customHeight="1">
      <c r="A71" s="68"/>
      <c r="B71" s="363" t="s">
        <v>91</v>
      </c>
      <c r="C71" s="149" t="s">
        <v>308</v>
      </c>
      <c r="D71" s="59" t="s">
        <v>60</v>
      </c>
      <c r="E71" s="60">
        <v>0</v>
      </c>
      <c r="F71" s="60">
        <v>1</v>
      </c>
      <c r="G71" s="61">
        <v>2</v>
      </c>
      <c r="H71" s="181"/>
    </row>
    <row r="72" spans="1:8" ht="19.5" customHeight="1">
      <c r="A72" s="68"/>
      <c r="B72" s="364"/>
      <c r="C72" s="171" t="s">
        <v>283</v>
      </c>
      <c r="D72" s="172" t="s">
        <v>663</v>
      </c>
      <c r="E72" s="172"/>
      <c r="F72" s="172"/>
      <c r="G72" s="173"/>
      <c r="H72" s="181"/>
    </row>
    <row r="73" spans="1:8" ht="19.5" customHeight="1">
      <c r="A73" s="68"/>
      <c r="B73" s="363" t="s">
        <v>92</v>
      </c>
      <c r="C73" s="149" t="s">
        <v>439</v>
      </c>
      <c r="D73" s="59" t="s">
        <v>60</v>
      </c>
      <c r="E73" s="60">
        <v>0</v>
      </c>
      <c r="F73" s="60">
        <v>1</v>
      </c>
      <c r="G73" s="61">
        <v>2</v>
      </c>
      <c r="H73" s="181"/>
    </row>
    <row r="74" spans="1:8" ht="19.5" customHeight="1">
      <c r="A74" s="68"/>
      <c r="B74" s="364"/>
      <c r="C74" s="171" t="s">
        <v>283</v>
      </c>
      <c r="D74" s="172" t="s">
        <v>663</v>
      </c>
      <c r="E74" s="172"/>
      <c r="F74" s="172"/>
      <c r="G74" s="173"/>
      <c r="H74" s="181"/>
    </row>
    <row r="75" spans="1:8" ht="19.5" customHeight="1">
      <c r="A75" s="68"/>
      <c r="B75" s="363" t="s">
        <v>93</v>
      </c>
      <c r="C75" s="149" t="s">
        <v>305</v>
      </c>
      <c r="D75" s="59" t="s">
        <v>60</v>
      </c>
      <c r="E75" s="60">
        <v>0</v>
      </c>
      <c r="F75" s="60">
        <v>1</v>
      </c>
      <c r="G75" s="61">
        <v>2</v>
      </c>
      <c r="H75" s="181"/>
    </row>
    <row r="76" spans="1:8" ht="19.5" customHeight="1" thickBot="1">
      <c r="A76" s="68"/>
      <c r="B76" s="379"/>
      <c r="C76" s="176" t="s">
        <v>283</v>
      </c>
      <c r="D76" s="172" t="s">
        <v>663</v>
      </c>
      <c r="E76" s="172"/>
      <c r="F76" s="172"/>
      <c r="G76" s="173"/>
      <c r="H76" s="181"/>
    </row>
    <row r="77" spans="1:8" s="107" customFormat="1" ht="19.5" customHeight="1" thickBot="1">
      <c r="A77" s="106"/>
      <c r="B77" s="72"/>
      <c r="C77" s="73"/>
      <c r="D77" s="108">
        <f>(COUNTIF(D45:D76,"x"))</f>
        <v>16</v>
      </c>
      <c r="E77" s="109">
        <f>(COUNTIF(E45:E76,"x"))</f>
        <v>0</v>
      </c>
      <c r="F77" s="109">
        <f>(COUNTIF(F45:F76,"x"))</f>
        <v>0</v>
      </c>
      <c r="G77" s="110">
        <f>(COUNTIF(G45:G76,"x"))</f>
        <v>0</v>
      </c>
      <c r="H77" s="182"/>
    </row>
    <row r="78" spans="1:8" s="107" customFormat="1" ht="19.5" customHeight="1" thickBot="1">
      <c r="A78" s="106"/>
      <c r="B78" s="72"/>
      <c r="C78" s="73" t="s">
        <v>284</v>
      </c>
      <c r="D78" s="370">
        <f>IF(SUM(D77:G77)&lt;COUNTA(B45:B76),"Hay ítems sin evaluar",(F77+G77*2))</f>
        <v>0</v>
      </c>
      <c r="E78" s="371"/>
      <c r="F78" s="371"/>
      <c r="G78" s="372"/>
      <c r="H78" s="182"/>
    </row>
    <row r="79" spans="1:8" ht="19.5" customHeight="1" thickBot="1">
      <c r="B79" s="151"/>
      <c r="C79" s="152" t="s">
        <v>285</v>
      </c>
      <c r="D79" s="373" t="e">
        <f>D78/(COUNTA(B45:B76)-D77)</f>
        <v>#DIV/0!</v>
      </c>
      <c r="E79" s="374"/>
      <c r="F79" s="374"/>
      <c r="G79" s="375"/>
      <c r="H79" s="181"/>
    </row>
    <row r="80" spans="1:8" ht="19.5" customHeight="1" thickBot="1">
      <c r="B80" s="151"/>
      <c r="C80" s="152" t="s">
        <v>350</v>
      </c>
      <c r="D80" s="376" t="e">
        <f>D79/2</f>
        <v>#DIV/0!</v>
      </c>
      <c r="E80" s="377"/>
      <c r="F80" s="377"/>
      <c r="G80" s="378"/>
      <c r="H80" s="181"/>
    </row>
    <row r="81" spans="1:8" ht="19.5" customHeight="1" thickBot="1">
      <c r="A81" s="68"/>
      <c r="B81" s="157">
        <v>3</v>
      </c>
      <c r="C81" s="365" t="s">
        <v>306</v>
      </c>
      <c r="D81" s="366"/>
      <c r="E81" s="366"/>
      <c r="F81" s="366"/>
      <c r="G81" s="367"/>
      <c r="H81" s="181"/>
    </row>
    <row r="82" spans="1:8" ht="19.5" customHeight="1">
      <c r="A82" s="68"/>
      <c r="B82" s="369" t="s">
        <v>50</v>
      </c>
      <c r="C82" s="148" t="s">
        <v>296</v>
      </c>
      <c r="D82" s="59" t="s">
        <v>60</v>
      </c>
      <c r="E82" s="60">
        <v>0</v>
      </c>
      <c r="F82" s="60">
        <v>1</v>
      </c>
      <c r="G82" s="61">
        <v>2</v>
      </c>
      <c r="H82" s="181"/>
    </row>
    <row r="83" spans="1:8" ht="19.5" customHeight="1">
      <c r="A83" s="68"/>
      <c r="B83" s="363"/>
      <c r="C83" s="171" t="s">
        <v>283</v>
      </c>
      <c r="D83" s="172" t="s">
        <v>663</v>
      </c>
      <c r="E83" s="172"/>
      <c r="F83" s="172"/>
      <c r="G83" s="173"/>
      <c r="H83" s="181"/>
    </row>
    <row r="84" spans="1:8" ht="19.5" customHeight="1">
      <c r="A84" s="68"/>
      <c r="B84" s="363" t="s">
        <v>51</v>
      </c>
      <c r="C84" s="149" t="s">
        <v>307</v>
      </c>
      <c r="D84" s="59" t="s">
        <v>60</v>
      </c>
      <c r="E84" s="60">
        <v>0</v>
      </c>
      <c r="F84" s="60">
        <v>1</v>
      </c>
      <c r="G84" s="61">
        <v>2</v>
      </c>
      <c r="H84" s="181"/>
    </row>
    <row r="85" spans="1:8" ht="19.5" customHeight="1">
      <c r="A85" s="68"/>
      <c r="B85" s="363"/>
      <c r="C85" s="171" t="s">
        <v>283</v>
      </c>
      <c r="D85" s="172" t="s">
        <v>663</v>
      </c>
      <c r="E85" s="172"/>
      <c r="F85" s="172"/>
      <c r="G85" s="173"/>
      <c r="H85" s="181"/>
    </row>
    <row r="86" spans="1:8" ht="19.5" customHeight="1">
      <c r="A86" s="68"/>
      <c r="B86" s="363" t="s">
        <v>57</v>
      </c>
      <c r="C86" s="149" t="s">
        <v>299</v>
      </c>
      <c r="D86" s="59" t="s">
        <v>60</v>
      </c>
      <c r="E86" s="60">
        <v>0</v>
      </c>
      <c r="F86" s="60">
        <v>1</v>
      </c>
      <c r="G86" s="61">
        <v>2</v>
      </c>
      <c r="H86" s="181"/>
    </row>
    <row r="87" spans="1:8" ht="19.5" customHeight="1">
      <c r="A87" s="68"/>
      <c r="B87" s="363"/>
      <c r="C87" s="171" t="s">
        <v>283</v>
      </c>
      <c r="D87" s="172" t="s">
        <v>663</v>
      </c>
      <c r="E87" s="172"/>
      <c r="F87" s="172"/>
      <c r="G87" s="173"/>
      <c r="H87" s="181"/>
    </row>
    <row r="88" spans="1:8" ht="19.5" customHeight="1">
      <c r="A88" s="68"/>
      <c r="B88" s="369" t="s">
        <v>58</v>
      </c>
      <c r="C88" s="149" t="s">
        <v>300</v>
      </c>
      <c r="D88" s="59" t="s">
        <v>60</v>
      </c>
      <c r="E88" s="60">
        <v>0</v>
      </c>
      <c r="F88" s="60">
        <v>1</v>
      </c>
      <c r="G88" s="61">
        <v>2</v>
      </c>
      <c r="H88" s="181"/>
    </row>
    <row r="89" spans="1:8" ht="19.5" customHeight="1">
      <c r="A89" s="68"/>
      <c r="B89" s="363"/>
      <c r="C89" s="171" t="s">
        <v>283</v>
      </c>
      <c r="D89" s="172" t="s">
        <v>663</v>
      </c>
      <c r="E89" s="172"/>
      <c r="F89" s="172"/>
      <c r="G89" s="173"/>
      <c r="H89" s="181"/>
    </row>
    <row r="90" spans="1:8" ht="19.5" customHeight="1">
      <c r="A90" s="68"/>
      <c r="B90" s="363" t="s">
        <v>62</v>
      </c>
      <c r="C90" s="149" t="s">
        <v>301</v>
      </c>
      <c r="D90" s="59" t="s">
        <v>60</v>
      </c>
      <c r="E90" s="60">
        <v>0</v>
      </c>
      <c r="F90" s="60">
        <v>1</v>
      </c>
      <c r="G90" s="61">
        <v>2</v>
      </c>
      <c r="H90" s="181"/>
    </row>
    <row r="91" spans="1:8" ht="19.5" customHeight="1">
      <c r="A91" s="68"/>
      <c r="B91" s="363"/>
      <c r="C91" s="171" t="s">
        <v>283</v>
      </c>
      <c r="D91" s="172" t="s">
        <v>663</v>
      </c>
      <c r="E91" s="172"/>
      <c r="F91" s="172"/>
      <c r="G91" s="173"/>
      <c r="H91" s="181"/>
    </row>
    <row r="92" spans="1:8" ht="19.5" customHeight="1">
      <c r="A92" s="68"/>
      <c r="B92" s="363" t="s">
        <v>63</v>
      </c>
      <c r="C92" s="149" t="s">
        <v>302</v>
      </c>
      <c r="D92" s="59" t="s">
        <v>60</v>
      </c>
      <c r="E92" s="60">
        <v>0</v>
      </c>
      <c r="F92" s="60">
        <v>1</v>
      </c>
      <c r="G92" s="61">
        <v>2</v>
      </c>
      <c r="H92" s="181"/>
    </row>
    <row r="93" spans="1:8" ht="19.5" customHeight="1">
      <c r="A93" s="68"/>
      <c r="B93" s="363"/>
      <c r="C93" s="171" t="s">
        <v>283</v>
      </c>
      <c r="D93" s="172" t="s">
        <v>663</v>
      </c>
      <c r="E93" s="172"/>
      <c r="F93" s="172"/>
      <c r="G93" s="173"/>
      <c r="H93" s="181"/>
    </row>
    <row r="94" spans="1:8" ht="19.5" customHeight="1">
      <c r="A94" s="68"/>
      <c r="B94" s="369" t="s">
        <v>64</v>
      </c>
      <c r="C94" s="149" t="s">
        <v>341</v>
      </c>
      <c r="D94" s="59" t="s">
        <v>60</v>
      </c>
      <c r="E94" s="60">
        <v>0</v>
      </c>
      <c r="F94" s="60">
        <v>1</v>
      </c>
      <c r="G94" s="61">
        <v>2</v>
      </c>
      <c r="H94" s="181"/>
    </row>
    <row r="95" spans="1:8" ht="19.5" customHeight="1">
      <c r="A95" s="68"/>
      <c r="B95" s="363"/>
      <c r="C95" s="171" t="s">
        <v>283</v>
      </c>
      <c r="D95" s="172" t="s">
        <v>663</v>
      </c>
      <c r="E95" s="172"/>
      <c r="F95" s="172"/>
      <c r="G95" s="173"/>
      <c r="H95" s="181"/>
    </row>
    <row r="96" spans="1:8" ht="19.5" customHeight="1">
      <c r="A96" s="68"/>
      <c r="B96" s="363" t="s">
        <v>65</v>
      </c>
      <c r="C96" s="149" t="s">
        <v>303</v>
      </c>
      <c r="D96" s="59" t="s">
        <v>60</v>
      </c>
      <c r="E96" s="60">
        <v>0</v>
      </c>
      <c r="F96" s="60">
        <v>1</v>
      </c>
      <c r="G96" s="61">
        <v>2</v>
      </c>
      <c r="H96" s="181"/>
    </row>
    <row r="97" spans="1:8" ht="19.5" customHeight="1">
      <c r="A97" s="68"/>
      <c r="B97" s="363"/>
      <c r="C97" s="171" t="s">
        <v>283</v>
      </c>
      <c r="D97" s="172" t="s">
        <v>663</v>
      </c>
      <c r="E97" s="172"/>
      <c r="F97" s="172"/>
      <c r="G97" s="173"/>
      <c r="H97" s="181"/>
    </row>
    <row r="98" spans="1:8" ht="19.5" customHeight="1">
      <c r="A98" s="68"/>
      <c r="B98" s="363" t="s">
        <v>66</v>
      </c>
      <c r="C98" s="149" t="s">
        <v>308</v>
      </c>
      <c r="D98" s="59" t="s">
        <v>60</v>
      </c>
      <c r="E98" s="60">
        <v>0</v>
      </c>
      <c r="F98" s="60">
        <v>1</v>
      </c>
      <c r="G98" s="61">
        <v>2</v>
      </c>
      <c r="H98" s="181"/>
    </row>
    <row r="99" spans="1:8" ht="19.5" customHeight="1">
      <c r="A99" s="68"/>
      <c r="B99" s="363"/>
      <c r="C99" s="171" t="s">
        <v>283</v>
      </c>
      <c r="D99" s="172" t="s">
        <v>663</v>
      </c>
      <c r="E99" s="172"/>
      <c r="F99" s="172"/>
      <c r="G99" s="173"/>
      <c r="H99" s="181"/>
    </row>
    <row r="100" spans="1:8" ht="19.5" customHeight="1">
      <c r="A100" s="68"/>
      <c r="B100" s="369" t="s">
        <v>67</v>
      </c>
      <c r="C100" s="149" t="s">
        <v>309</v>
      </c>
      <c r="D100" s="59" t="s">
        <v>60</v>
      </c>
      <c r="E100" s="60">
        <v>0</v>
      </c>
      <c r="F100" s="60">
        <v>1</v>
      </c>
      <c r="G100" s="61">
        <v>2</v>
      </c>
      <c r="H100" s="181"/>
    </row>
    <row r="101" spans="1:8" ht="19.5" customHeight="1">
      <c r="A101" s="68"/>
      <c r="B101" s="363"/>
      <c r="C101" s="171" t="s">
        <v>283</v>
      </c>
      <c r="D101" s="172" t="s">
        <v>663</v>
      </c>
      <c r="E101" s="172"/>
      <c r="F101" s="172"/>
      <c r="G101" s="173"/>
      <c r="H101" s="181"/>
    </row>
    <row r="102" spans="1:8" ht="19.5" customHeight="1">
      <c r="A102" s="68"/>
      <c r="B102" s="363" t="s">
        <v>68</v>
      </c>
      <c r="C102" s="149" t="s">
        <v>310</v>
      </c>
      <c r="D102" s="59" t="s">
        <v>60</v>
      </c>
      <c r="E102" s="60">
        <v>0</v>
      </c>
      <c r="F102" s="60">
        <v>1</v>
      </c>
      <c r="G102" s="61">
        <v>2</v>
      </c>
      <c r="H102" s="181"/>
    </row>
    <row r="103" spans="1:8" ht="19.5" customHeight="1">
      <c r="A103" s="68"/>
      <c r="B103" s="363"/>
      <c r="C103" s="171" t="s">
        <v>283</v>
      </c>
      <c r="D103" s="172" t="s">
        <v>663</v>
      </c>
      <c r="E103" s="172"/>
      <c r="F103" s="172"/>
      <c r="G103" s="173"/>
      <c r="H103" s="181"/>
    </row>
    <row r="104" spans="1:8" ht="19.5" customHeight="1">
      <c r="A104" s="68"/>
      <c r="B104" s="363" t="s">
        <v>94</v>
      </c>
      <c r="C104" s="149" t="s">
        <v>312</v>
      </c>
      <c r="D104" s="59" t="s">
        <v>60</v>
      </c>
      <c r="E104" s="60">
        <v>0</v>
      </c>
      <c r="F104" s="60">
        <v>1</v>
      </c>
      <c r="G104" s="61">
        <v>2</v>
      </c>
      <c r="H104" s="181"/>
    </row>
    <row r="105" spans="1:8" ht="19.5" customHeight="1">
      <c r="A105" s="68"/>
      <c r="B105" s="363"/>
      <c r="C105" s="171" t="s">
        <v>283</v>
      </c>
      <c r="D105" s="172" t="s">
        <v>663</v>
      </c>
      <c r="E105" s="172"/>
      <c r="F105" s="172"/>
      <c r="G105" s="173"/>
      <c r="H105" s="181"/>
    </row>
    <row r="106" spans="1:8" ht="19.5" customHeight="1">
      <c r="A106" s="68"/>
      <c r="B106" s="369" t="s">
        <v>95</v>
      </c>
      <c r="C106" s="149" t="s">
        <v>311</v>
      </c>
      <c r="D106" s="59" t="s">
        <v>60</v>
      </c>
      <c r="E106" s="60">
        <v>0</v>
      </c>
      <c r="F106" s="60">
        <v>1</v>
      </c>
      <c r="G106" s="61">
        <v>2</v>
      </c>
      <c r="H106" s="181"/>
    </row>
    <row r="107" spans="1:8" ht="19.5" customHeight="1">
      <c r="A107" s="68"/>
      <c r="B107" s="363"/>
      <c r="C107" s="171" t="s">
        <v>283</v>
      </c>
      <c r="D107" s="172" t="s">
        <v>663</v>
      </c>
      <c r="E107" s="172"/>
      <c r="F107" s="172"/>
      <c r="G107" s="173"/>
      <c r="H107" s="181"/>
    </row>
    <row r="108" spans="1:8" ht="19.5" customHeight="1">
      <c r="A108" s="68"/>
      <c r="B108" s="363" t="s">
        <v>96</v>
      </c>
      <c r="C108" s="149" t="s">
        <v>313</v>
      </c>
      <c r="D108" s="59" t="s">
        <v>60</v>
      </c>
      <c r="E108" s="60">
        <v>0</v>
      </c>
      <c r="F108" s="60">
        <v>1</v>
      </c>
      <c r="G108" s="61">
        <v>2</v>
      </c>
      <c r="H108" s="181"/>
    </row>
    <row r="109" spans="1:8" ht="19.5" customHeight="1">
      <c r="A109" s="68"/>
      <c r="B109" s="363"/>
      <c r="C109" s="171" t="s">
        <v>283</v>
      </c>
      <c r="D109" s="172" t="s">
        <v>663</v>
      </c>
      <c r="E109" s="172"/>
      <c r="F109" s="172"/>
      <c r="G109" s="173"/>
      <c r="H109" s="181"/>
    </row>
    <row r="110" spans="1:8" ht="19.5" customHeight="1">
      <c r="A110" s="68"/>
      <c r="B110" s="363" t="s">
        <v>97</v>
      </c>
      <c r="C110" s="149" t="s">
        <v>436</v>
      </c>
      <c r="D110" s="59" t="s">
        <v>60</v>
      </c>
      <c r="E110" s="60">
        <v>0</v>
      </c>
      <c r="F110" s="60">
        <v>1</v>
      </c>
      <c r="G110" s="61">
        <v>2</v>
      </c>
      <c r="H110" s="181"/>
    </row>
    <row r="111" spans="1:8" ht="19.5" customHeight="1">
      <c r="A111" s="68"/>
      <c r="B111" s="363"/>
      <c r="C111" s="171" t="s">
        <v>283</v>
      </c>
      <c r="D111" s="172" t="s">
        <v>663</v>
      </c>
      <c r="E111" s="172"/>
      <c r="F111" s="172"/>
      <c r="G111" s="173"/>
      <c r="H111" s="181"/>
    </row>
    <row r="112" spans="1:8" ht="19.5" customHeight="1">
      <c r="A112" s="68"/>
      <c r="B112" s="369" t="s">
        <v>98</v>
      </c>
      <c r="C112" s="149" t="s">
        <v>440</v>
      </c>
      <c r="D112" s="59" t="s">
        <v>60</v>
      </c>
      <c r="E112" s="60">
        <v>0</v>
      </c>
      <c r="F112" s="60">
        <v>1</v>
      </c>
      <c r="G112" s="61">
        <v>2</v>
      </c>
      <c r="H112" s="181"/>
    </row>
    <row r="113" spans="1:8" ht="19.5" customHeight="1">
      <c r="A113" s="68"/>
      <c r="B113" s="363"/>
      <c r="C113" s="171" t="s">
        <v>283</v>
      </c>
      <c r="D113" s="172" t="s">
        <v>663</v>
      </c>
      <c r="E113" s="172"/>
      <c r="F113" s="172"/>
      <c r="G113" s="173"/>
      <c r="H113" s="181"/>
    </row>
    <row r="114" spans="1:8" ht="19.5" customHeight="1">
      <c r="A114" s="68"/>
      <c r="B114" s="363" t="s">
        <v>99</v>
      </c>
      <c r="C114" s="149" t="s">
        <v>315</v>
      </c>
      <c r="D114" s="59" t="s">
        <v>60</v>
      </c>
      <c r="E114" s="60">
        <v>0</v>
      </c>
      <c r="F114" s="60">
        <v>1</v>
      </c>
      <c r="G114" s="61">
        <v>2</v>
      </c>
      <c r="H114" s="181"/>
    </row>
    <row r="115" spans="1:8" ht="19.5" customHeight="1">
      <c r="A115" s="68"/>
      <c r="B115" s="363"/>
      <c r="C115" s="171" t="s">
        <v>283</v>
      </c>
      <c r="D115" s="172" t="s">
        <v>663</v>
      </c>
      <c r="E115" s="172"/>
      <c r="F115" s="172"/>
      <c r="G115" s="173"/>
      <c r="H115" s="181"/>
    </row>
    <row r="116" spans="1:8" ht="19.5" customHeight="1">
      <c r="A116" s="68"/>
      <c r="B116" s="363" t="s">
        <v>100</v>
      </c>
      <c r="C116" s="149" t="s">
        <v>314</v>
      </c>
      <c r="D116" s="59" t="s">
        <v>60</v>
      </c>
      <c r="E116" s="60">
        <v>0</v>
      </c>
      <c r="F116" s="60">
        <v>1</v>
      </c>
      <c r="G116" s="61">
        <v>2</v>
      </c>
      <c r="H116" s="181"/>
    </row>
    <row r="117" spans="1:8" ht="19.5" customHeight="1">
      <c r="A117" s="68"/>
      <c r="B117" s="363"/>
      <c r="C117" s="171" t="s">
        <v>283</v>
      </c>
      <c r="D117" s="172" t="s">
        <v>663</v>
      </c>
      <c r="E117" s="172"/>
      <c r="F117" s="172"/>
      <c r="G117" s="173"/>
      <c r="H117" s="181"/>
    </row>
    <row r="118" spans="1:8" ht="19.5" customHeight="1">
      <c r="A118" s="68"/>
      <c r="B118" s="369" t="s">
        <v>101</v>
      </c>
      <c r="C118" s="149" t="s">
        <v>316</v>
      </c>
      <c r="D118" s="59" t="s">
        <v>60</v>
      </c>
      <c r="E118" s="60">
        <v>0</v>
      </c>
      <c r="F118" s="60">
        <v>1</v>
      </c>
      <c r="G118" s="61">
        <v>2</v>
      </c>
      <c r="H118" s="181"/>
    </row>
    <row r="119" spans="1:8" ht="19.5" customHeight="1">
      <c r="A119" s="68"/>
      <c r="B119" s="363"/>
      <c r="C119" s="171" t="s">
        <v>283</v>
      </c>
      <c r="D119" s="172" t="s">
        <v>663</v>
      </c>
      <c r="E119" s="172"/>
      <c r="F119" s="172"/>
      <c r="G119" s="173"/>
      <c r="H119" s="181"/>
    </row>
    <row r="120" spans="1:8" ht="19.5" customHeight="1">
      <c r="A120" s="68"/>
      <c r="B120" s="363" t="s">
        <v>102</v>
      </c>
      <c r="C120" s="149" t="s">
        <v>304</v>
      </c>
      <c r="D120" s="59" t="s">
        <v>60</v>
      </c>
      <c r="E120" s="60">
        <v>0</v>
      </c>
      <c r="F120" s="60">
        <v>1</v>
      </c>
      <c r="G120" s="61">
        <v>2</v>
      </c>
      <c r="H120" s="181"/>
    </row>
    <row r="121" spans="1:8" ht="19.5" customHeight="1">
      <c r="A121" s="68"/>
      <c r="B121" s="363"/>
      <c r="C121" s="171" t="s">
        <v>283</v>
      </c>
      <c r="D121" s="172" t="s">
        <v>663</v>
      </c>
      <c r="E121" s="172"/>
      <c r="F121" s="172"/>
      <c r="G121" s="173"/>
      <c r="H121" s="181"/>
    </row>
    <row r="122" spans="1:8" ht="19.5" customHeight="1">
      <c r="A122" s="68"/>
      <c r="B122" s="363" t="s">
        <v>103</v>
      </c>
      <c r="C122" s="149" t="s">
        <v>441</v>
      </c>
      <c r="D122" s="59" t="s">
        <v>60</v>
      </c>
      <c r="E122" s="60">
        <v>0</v>
      </c>
      <c r="F122" s="60">
        <v>1</v>
      </c>
      <c r="G122" s="61">
        <v>2</v>
      </c>
      <c r="H122" s="181"/>
    </row>
    <row r="123" spans="1:8" ht="19.5" customHeight="1">
      <c r="A123" s="68"/>
      <c r="B123" s="363"/>
      <c r="C123" s="171" t="s">
        <v>283</v>
      </c>
      <c r="D123" s="172" t="s">
        <v>663</v>
      </c>
      <c r="E123" s="172"/>
      <c r="F123" s="172"/>
      <c r="G123" s="173"/>
      <c r="H123" s="181"/>
    </row>
    <row r="124" spans="1:8" ht="19.5" customHeight="1">
      <c r="A124" s="68"/>
      <c r="B124" s="363" t="s">
        <v>104</v>
      </c>
      <c r="C124" s="149" t="s">
        <v>442</v>
      </c>
      <c r="D124" s="59" t="s">
        <v>60</v>
      </c>
      <c r="E124" s="60">
        <v>0</v>
      </c>
      <c r="F124" s="60">
        <v>1</v>
      </c>
      <c r="G124" s="61">
        <v>2</v>
      </c>
      <c r="H124" s="181"/>
    </row>
    <row r="125" spans="1:8" ht="19.5" customHeight="1" thickBot="1">
      <c r="A125" s="68"/>
      <c r="B125" s="379"/>
      <c r="C125" s="176" t="s">
        <v>283</v>
      </c>
      <c r="D125" s="172" t="s">
        <v>663</v>
      </c>
      <c r="E125" s="172"/>
      <c r="F125" s="172"/>
      <c r="G125" s="173"/>
      <c r="H125" s="181"/>
    </row>
    <row r="126" spans="1:8" s="107" customFormat="1" ht="19.5" customHeight="1" thickBot="1">
      <c r="A126" s="106"/>
      <c r="B126" s="72"/>
      <c r="C126" s="73"/>
      <c r="D126" s="108">
        <f>(COUNTIF(D82:D125,"x"))</f>
        <v>22</v>
      </c>
      <c r="E126" s="109">
        <f>(COUNTIF(E82:E125,"x"))</f>
        <v>0</v>
      </c>
      <c r="F126" s="109">
        <f>(COUNTIF(F82:F125,"x"))</f>
        <v>0</v>
      </c>
      <c r="G126" s="110">
        <f>(COUNTIF(G82:G125,"x"))</f>
        <v>0</v>
      </c>
      <c r="H126" s="182"/>
    </row>
    <row r="127" spans="1:8" s="107" customFormat="1" ht="19.5" customHeight="1" thickBot="1">
      <c r="A127" s="106"/>
      <c r="B127" s="72"/>
      <c r="C127" s="73" t="s">
        <v>284</v>
      </c>
      <c r="D127" s="370">
        <f>IF(SUM(D126:G126)&lt;COUNTA(B82:B125),"Hay ítems sin evaluar",(F126+G126*2))</f>
        <v>0</v>
      </c>
      <c r="E127" s="371"/>
      <c r="F127" s="371"/>
      <c r="G127" s="372"/>
      <c r="H127" s="182"/>
    </row>
    <row r="128" spans="1:8" ht="19.5" customHeight="1" thickBot="1">
      <c r="B128" s="151"/>
      <c r="C128" s="152" t="s">
        <v>285</v>
      </c>
      <c r="D128" s="373" t="e">
        <f>D127/(COUNTA(B82:B125)-D126)</f>
        <v>#DIV/0!</v>
      </c>
      <c r="E128" s="374"/>
      <c r="F128" s="374"/>
      <c r="G128" s="375"/>
      <c r="H128" s="181"/>
    </row>
    <row r="129" spans="1:8" ht="19.5" customHeight="1" thickBot="1">
      <c r="B129" s="151"/>
      <c r="C129" s="152" t="s">
        <v>350</v>
      </c>
      <c r="D129" s="376" t="e">
        <f>D128/2</f>
        <v>#DIV/0!</v>
      </c>
      <c r="E129" s="377"/>
      <c r="F129" s="377"/>
      <c r="G129" s="378"/>
      <c r="H129" s="181"/>
    </row>
    <row r="130" spans="1:8" ht="19.5" customHeight="1" thickBot="1">
      <c r="A130" s="68"/>
      <c r="B130" s="157">
        <v>4</v>
      </c>
      <c r="C130" s="365" t="s">
        <v>176</v>
      </c>
      <c r="D130" s="366"/>
      <c r="E130" s="366"/>
      <c r="F130" s="366"/>
      <c r="G130" s="367"/>
      <c r="H130" s="181"/>
    </row>
    <row r="131" spans="1:8" ht="19.5" customHeight="1">
      <c r="A131" s="68"/>
      <c r="B131" s="369" t="s">
        <v>42</v>
      </c>
      <c r="C131" s="150" t="s">
        <v>342</v>
      </c>
      <c r="D131" s="59" t="s">
        <v>60</v>
      </c>
      <c r="E131" s="60">
        <v>0</v>
      </c>
      <c r="F131" s="60">
        <v>1</v>
      </c>
      <c r="G131" s="61">
        <v>2</v>
      </c>
      <c r="H131" s="181"/>
    </row>
    <row r="132" spans="1:8" ht="19.5" customHeight="1">
      <c r="A132" s="68"/>
      <c r="B132" s="363"/>
      <c r="C132" s="171" t="s">
        <v>283</v>
      </c>
      <c r="D132" s="172" t="s">
        <v>663</v>
      </c>
      <c r="E132" s="172"/>
      <c r="F132" s="172"/>
      <c r="G132" s="173"/>
      <c r="H132" s="181"/>
    </row>
    <row r="133" spans="1:8" ht="19.5" customHeight="1">
      <c r="A133" s="68"/>
      <c r="B133" s="363" t="s">
        <v>73</v>
      </c>
      <c r="C133" s="150" t="s">
        <v>317</v>
      </c>
      <c r="D133" s="59" t="s">
        <v>60</v>
      </c>
      <c r="E133" s="60">
        <v>0</v>
      </c>
      <c r="F133" s="60">
        <v>1</v>
      </c>
      <c r="G133" s="61">
        <v>2</v>
      </c>
      <c r="H133" s="181"/>
    </row>
    <row r="134" spans="1:8" ht="19.5" customHeight="1">
      <c r="A134" s="68"/>
      <c r="B134" s="363"/>
      <c r="C134" s="171" t="s">
        <v>283</v>
      </c>
      <c r="D134" s="172" t="s">
        <v>663</v>
      </c>
      <c r="E134" s="172"/>
      <c r="F134" s="172"/>
      <c r="G134" s="173"/>
      <c r="H134" s="181"/>
    </row>
    <row r="135" spans="1:8" ht="19.5" customHeight="1">
      <c r="A135" s="68"/>
      <c r="B135" s="363" t="s">
        <v>74</v>
      </c>
      <c r="C135" s="150" t="s">
        <v>324</v>
      </c>
      <c r="D135" s="59" t="s">
        <v>60</v>
      </c>
      <c r="E135" s="60">
        <v>0</v>
      </c>
      <c r="F135" s="60">
        <v>1</v>
      </c>
      <c r="G135" s="61">
        <v>2</v>
      </c>
      <c r="H135" s="181"/>
    </row>
    <row r="136" spans="1:8" ht="19.5" customHeight="1">
      <c r="A136" s="68"/>
      <c r="B136" s="363"/>
      <c r="C136" s="171" t="s">
        <v>283</v>
      </c>
      <c r="D136" s="172" t="s">
        <v>663</v>
      </c>
      <c r="E136" s="172"/>
      <c r="F136" s="172"/>
      <c r="G136" s="173"/>
      <c r="H136" s="181"/>
    </row>
    <row r="137" spans="1:8" ht="19.5" customHeight="1">
      <c r="A137" s="68"/>
      <c r="B137" s="369" t="s">
        <v>105</v>
      </c>
      <c r="C137" s="153" t="s">
        <v>318</v>
      </c>
      <c r="D137" s="59" t="s">
        <v>60</v>
      </c>
      <c r="E137" s="60">
        <v>0</v>
      </c>
      <c r="F137" s="60">
        <v>1</v>
      </c>
      <c r="G137" s="61">
        <v>2</v>
      </c>
      <c r="H137" s="181"/>
    </row>
    <row r="138" spans="1:8" ht="19.5" customHeight="1">
      <c r="A138" s="68"/>
      <c r="B138" s="363"/>
      <c r="C138" s="171" t="s">
        <v>283</v>
      </c>
      <c r="D138" s="172" t="s">
        <v>663</v>
      </c>
      <c r="E138" s="172"/>
      <c r="F138" s="172"/>
      <c r="G138" s="173"/>
      <c r="H138" s="181"/>
    </row>
    <row r="139" spans="1:8" ht="19.5" customHeight="1">
      <c r="A139" s="68"/>
      <c r="B139" s="363" t="s">
        <v>106</v>
      </c>
      <c r="C139" s="150" t="s">
        <v>319</v>
      </c>
      <c r="D139" s="59" t="s">
        <v>60</v>
      </c>
      <c r="E139" s="60">
        <v>0</v>
      </c>
      <c r="F139" s="60">
        <v>1</v>
      </c>
      <c r="G139" s="61">
        <v>2</v>
      </c>
      <c r="H139" s="181"/>
    </row>
    <row r="140" spans="1:8" ht="19.5" customHeight="1">
      <c r="A140" s="68"/>
      <c r="B140" s="363"/>
      <c r="C140" s="171" t="s">
        <v>283</v>
      </c>
      <c r="D140" s="172" t="s">
        <v>663</v>
      </c>
      <c r="E140" s="172"/>
      <c r="F140" s="172"/>
      <c r="G140" s="173"/>
      <c r="H140" s="181"/>
    </row>
    <row r="141" spans="1:8" ht="19.5" customHeight="1">
      <c r="A141" s="68"/>
      <c r="B141" s="363" t="s">
        <v>107</v>
      </c>
      <c r="C141" s="150" t="s">
        <v>320</v>
      </c>
      <c r="D141" s="59" t="s">
        <v>60</v>
      </c>
      <c r="E141" s="60">
        <v>0</v>
      </c>
      <c r="F141" s="60">
        <v>1</v>
      </c>
      <c r="G141" s="61">
        <v>2</v>
      </c>
      <c r="H141" s="181"/>
    </row>
    <row r="142" spans="1:8" ht="19.5" customHeight="1">
      <c r="A142" s="68"/>
      <c r="B142" s="363"/>
      <c r="C142" s="171" t="s">
        <v>283</v>
      </c>
      <c r="D142" s="172" t="s">
        <v>663</v>
      </c>
      <c r="E142" s="172"/>
      <c r="F142" s="172"/>
      <c r="G142" s="173"/>
      <c r="H142" s="181"/>
    </row>
    <row r="143" spans="1:8" ht="19.5" customHeight="1">
      <c r="A143" s="68"/>
      <c r="B143" s="363" t="s">
        <v>108</v>
      </c>
      <c r="C143" s="150" t="s">
        <v>321</v>
      </c>
      <c r="D143" s="59" t="s">
        <v>60</v>
      </c>
      <c r="E143" s="60">
        <v>0</v>
      </c>
      <c r="F143" s="60">
        <v>1</v>
      </c>
      <c r="G143" s="61">
        <v>2</v>
      </c>
      <c r="H143" s="181"/>
    </row>
    <row r="144" spans="1:8" ht="19.5" customHeight="1">
      <c r="A144" s="68"/>
      <c r="B144" s="363"/>
      <c r="C144" s="171" t="s">
        <v>283</v>
      </c>
      <c r="D144" s="172" t="s">
        <v>663</v>
      </c>
      <c r="E144" s="172"/>
      <c r="F144" s="172"/>
      <c r="G144" s="173"/>
      <c r="H144" s="181"/>
    </row>
    <row r="145" spans="1:8" ht="19.5" customHeight="1">
      <c r="A145" s="68"/>
      <c r="B145" s="369" t="s">
        <v>109</v>
      </c>
      <c r="C145" s="150" t="s">
        <v>343</v>
      </c>
      <c r="D145" s="59" t="s">
        <v>60</v>
      </c>
      <c r="E145" s="60">
        <v>0</v>
      </c>
      <c r="F145" s="60">
        <v>1</v>
      </c>
      <c r="G145" s="61">
        <v>2</v>
      </c>
      <c r="H145" s="181"/>
    </row>
    <row r="146" spans="1:8" ht="19.5" customHeight="1">
      <c r="A146" s="68"/>
      <c r="B146" s="363"/>
      <c r="C146" s="171" t="s">
        <v>283</v>
      </c>
      <c r="D146" s="172" t="s">
        <v>663</v>
      </c>
      <c r="E146" s="172"/>
      <c r="F146" s="172"/>
      <c r="G146" s="173"/>
      <c r="H146" s="181"/>
    </row>
    <row r="147" spans="1:8" ht="19.5" customHeight="1">
      <c r="A147" s="68"/>
      <c r="B147" s="363" t="s">
        <v>110</v>
      </c>
      <c r="C147" s="150" t="s">
        <v>322</v>
      </c>
      <c r="D147" s="59" t="s">
        <v>60</v>
      </c>
      <c r="E147" s="60">
        <v>0</v>
      </c>
      <c r="F147" s="60">
        <v>1</v>
      </c>
      <c r="G147" s="61">
        <v>2</v>
      </c>
      <c r="H147" s="181"/>
    </row>
    <row r="148" spans="1:8" ht="19.5" customHeight="1">
      <c r="A148" s="68"/>
      <c r="B148" s="363"/>
      <c r="C148" s="171" t="s">
        <v>283</v>
      </c>
      <c r="D148" s="172" t="s">
        <v>663</v>
      </c>
      <c r="E148" s="172"/>
      <c r="F148" s="172"/>
      <c r="G148" s="173"/>
      <c r="H148" s="181"/>
    </row>
    <row r="149" spans="1:8" ht="19.5" customHeight="1">
      <c r="A149" s="68"/>
      <c r="B149" s="363" t="s">
        <v>111</v>
      </c>
      <c r="C149" s="150" t="s">
        <v>443</v>
      </c>
      <c r="D149" s="59" t="s">
        <v>60</v>
      </c>
      <c r="E149" s="60">
        <v>0</v>
      </c>
      <c r="F149" s="60">
        <v>1</v>
      </c>
      <c r="G149" s="61">
        <v>2</v>
      </c>
      <c r="H149" s="181"/>
    </row>
    <row r="150" spans="1:8" ht="19.5" customHeight="1" thickBot="1">
      <c r="A150" s="68"/>
      <c r="B150" s="379"/>
      <c r="C150" s="176" t="s">
        <v>283</v>
      </c>
      <c r="D150" s="172" t="s">
        <v>663</v>
      </c>
      <c r="E150" s="172"/>
      <c r="F150" s="172"/>
      <c r="G150" s="173"/>
      <c r="H150" s="181"/>
    </row>
    <row r="151" spans="1:8" s="107" customFormat="1" ht="19.5" customHeight="1" thickBot="1">
      <c r="A151" s="106"/>
      <c r="B151" s="72"/>
      <c r="C151" s="73"/>
      <c r="D151" s="108">
        <f>(COUNTIF(D131:D150,"x"))</f>
        <v>10</v>
      </c>
      <c r="E151" s="109">
        <f>(COUNTIF(E131:E150,"x"))</f>
        <v>0</v>
      </c>
      <c r="F151" s="109">
        <f>(COUNTIF(F131:F150,"x"))</f>
        <v>0</v>
      </c>
      <c r="G151" s="110">
        <f>(COUNTIF(G131:G150,"x"))</f>
        <v>0</v>
      </c>
      <c r="H151" s="182"/>
    </row>
    <row r="152" spans="1:8" s="107" customFormat="1" ht="19.5" customHeight="1" thickBot="1">
      <c r="A152" s="106"/>
      <c r="B152" s="72"/>
      <c r="C152" s="73" t="s">
        <v>284</v>
      </c>
      <c r="D152" s="370">
        <f>IF(SUM(D151:G151)&lt;COUNTA(B131:B150),"Hay ítems sin evaluar",(F151+G151*2))</f>
        <v>0</v>
      </c>
      <c r="E152" s="371"/>
      <c r="F152" s="371"/>
      <c r="G152" s="372"/>
      <c r="H152" s="182"/>
    </row>
    <row r="153" spans="1:8" ht="19.5" customHeight="1" thickBot="1">
      <c r="B153" s="151"/>
      <c r="C153" s="152" t="s">
        <v>285</v>
      </c>
      <c r="D153" s="373" t="e">
        <f>D152/(COUNTA(B131:B150)-D151)</f>
        <v>#DIV/0!</v>
      </c>
      <c r="E153" s="374"/>
      <c r="F153" s="374"/>
      <c r="G153" s="375"/>
      <c r="H153" s="181"/>
    </row>
    <row r="154" spans="1:8" ht="19.5" customHeight="1" thickBot="1">
      <c r="B154" s="151"/>
      <c r="C154" s="152" t="s">
        <v>350</v>
      </c>
      <c r="D154" s="376" t="e">
        <f>D153/2</f>
        <v>#DIV/0!</v>
      </c>
      <c r="E154" s="377"/>
      <c r="F154" s="377"/>
      <c r="G154" s="378"/>
      <c r="H154" s="181"/>
    </row>
    <row r="155" spans="1:8" ht="19.5" customHeight="1" thickBot="1">
      <c r="B155" s="158">
        <v>5</v>
      </c>
      <c r="C155" s="381" t="s">
        <v>177</v>
      </c>
      <c r="D155" s="366"/>
      <c r="E155" s="366"/>
      <c r="F155" s="366"/>
      <c r="G155" s="367"/>
      <c r="H155" s="181"/>
    </row>
    <row r="156" spans="1:8" ht="19.5" customHeight="1">
      <c r="B156" s="364" t="s">
        <v>44</v>
      </c>
      <c r="C156" s="150" t="s">
        <v>323</v>
      </c>
      <c r="D156" s="62" t="s">
        <v>60</v>
      </c>
      <c r="E156" s="63">
        <v>0</v>
      </c>
      <c r="F156" s="63">
        <v>1</v>
      </c>
      <c r="G156" s="64">
        <v>2</v>
      </c>
      <c r="H156" s="181"/>
    </row>
    <row r="157" spans="1:8" ht="19.5" customHeight="1">
      <c r="B157" s="369"/>
      <c r="C157" s="171" t="s">
        <v>283</v>
      </c>
      <c r="D157" s="172"/>
      <c r="E157" s="172"/>
      <c r="F157" s="172"/>
      <c r="G157" s="173" t="s">
        <v>663</v>
      </c>
      <c r="H157" s="181"/>
    </row>
    <row r="158" spans="1:8" ht="19.5" customHeight="1">
      <c r="B158" s="364" t="s">
        <v>52</v>
      </c>
      <c r="C158" s="150" t="s">
        <v>344</v>
      </c>
      <c r="D158" s="62" t="s">
        <v>60</v>
      </c>
      <c r="E158" s="63">
        <v>0</v>
      </c>
      <c r="F158" s="63">
        <v>1</v>
      </c>
      <c r="G158" s="64">
        <v>2</v>
      </c>
      <c r="H158" s="181"/>
    </row>
    <row r="159" spans="1:8" ht="19.5" customHeight="1">
      <c r="B159" s="369"/>
      <c r="C159" s="171" t="s">
        <v>283</v>
      </c>
      <c r="D159" s="172"/>
      <c r="E159" s="172"/>
      <c r="F159" s="172"/>
      <c r="G159" s="173" t="s">
        <v>663</v>
      </c>
      <c r="H159" s="181"/>
    </row>
    <row r="160" spans="1:8" ht="19.5" customHeight="1">
      <c r="B160" s="364" t="s">
        <v>53</v>
      </c>
      <c r="C160" s="150" t="s">
        <v>325</v>
      </c>
      <c r="D160" s="62" t="s">
        <v>60</v>
      </c>
      <c r="E160" s="63">
        <v>0</v>
      </c>
      <c r="F160" s="63">
        <v>1</v>
      </c>
      <c r="G160" s="64">
        <v>2</v>
      </c>
      <c r="H160" s="181"/>
    </row>
    <row r="161" spans="2:8" ht="19.5" customHeight="1">
      <c r="B161" s="369"/>
      <c r="C161" s="171" t="s">
        <v>283</v>
      </c>
      <c r="D161" s="172"/>
      <c r="E161" s="172"/>
      <c r="F161" s="172"/>
      <c r="G161" s="173" t="s">
        <v>663</v>
      </c>
      <c r="H161" s="181"/>
    </row>
    <row r="162" spans="2:8" ht="19.5" customHeight="1">
      <c r="B162" s="364" t="s">
        <v>54</v>
      </c>
      <c r="C162" s="150" t="s">
        <v>326</v>
      </c>
      <c r="D162" s="62" t="s">
        <v>60</v>
      </c>
      <c r="E162" s="63">
        <v>0</v>
      </c>
      <c r="F162" s="63">
        <v>1</v>
      </c>
      <c r="G162" s="64">
        <v>2</v>
      </c>
      <c r="H162" s="181"/>
    </row>
    <row r="163" spans="2:8" ht="19.5" customHeight="1">
      <c r="B163" s="369"/>
      <c r="C163" s="171" t="s">
        <v>283</v>
      </c>
      <c r="D163" s="172"/>
      <c r="E163" s="172"/>
      <c r="F163" s="172"/>
      <c r="G163" s="173" t="s">
        <v>663</v>
      </c>
      <c r="H163" s="181"/>
    </row>
    <row r="164" spans="2:8" ht="19.5" customHeight="1">
      <c r="B164" s="364" t="s">
        <v>55</v>
      </c>
      <c r="C164" s="150" t="s">
        <v>345</v>
      </c>
      <c r="D164" s="62" t="s">
        <v>60</v>
      </c>
      <c r="E164" s="63">
        <v>0</v>
      </c>
      <c r="F164" s="63">
        <v>1</v>
      </c>
      <c r="G164" s="64">
        <v>2</v>
      </c>
      <c r="H164" s="181"/>
    </row>
    <row r="165" spans="2:8" ht="19.5" customHeight="1">
      <c r="B165" s="369"/>
      <c r="C165" s="171" t="s">
        <v>283</v>
      </c>
      <c r="D165" s="172" t="s">
        <v>663</v>
      </c>
      <c r="E165" s="172"/>
      <c r="F165" s="172"/>
      <c r="G165" s="173"/>
      <c r="H165" s="181"/>
    </row>
    <row r="166" spans="2:8" ht="19.5" customHeight="1">
      <c r="B166" s="364" t="s">
        <v>69</v>
      </c>
      <c r="C166" s="150" t="s">
        <v>327</v>
      </c>
      <c r="D166" s="62" t="s">
        <v>60</v>
      </c>
      <c r="E166" s="63">
        <v>0</v>
      </c>
      <c r="F166" s="63">
        <v>1</v>
      </c>
      <c r="G166" s="64">
        <v>2</v>
      </c>
      <c r="H166" s="181"/>
    </row>
    <row r="167" spans="2:8" ht="19.5" customHeight="1">
      <c r="B167" s="369"/>
      <c r="C167" s="171" t="s">
        <v>283</v>
      </c>
      <c r="D167" s="172" t="s">
        <v>663</v>
      </c>
      <c r="E167" s="172"/>
      <c r="F167" s="172"/>
      <c r="G167" s="173"/>
      <c r="H167" s="181"/>
    </row>
    <row r="168" spans="2:8" ht="19.5" customHeight="1">
      <c r="B168" s="364" t="s">
        <v>70</v>
      </c>
      <c r="C168" s="150" t="s">
        <v>328</v>
      </c>
      <c r="D168" s="62" t="s">
        <v>60</v>
      </c>
      <c r="E168" s="63">
        <v>0</v>
      </c>
      <c r="F168" s="63">
        <v>1</v>
      </c>
      <c r="G168" s="64">
        <v>2</v>
      </c>
      <c r="H168" s="181"/>
    </row>
    <row r="169" spans="2:8" ht="19.5" customHeight="1">
      <c r="B169" s="369"/>
      <c r="C169" s="171" t="s">
        <v>283</v>
      </c>
      <c r="D169" s="172"/>
      <c r="E169" s="172"/>
      <c r="F169" s="172"/>
      <c r="G169" s="173" t="s">
        <v>663</v>
      </c>
      <c r="H169" s="181"/>
    </row>
    <row r="170" spans="2:8" ht="19.5" customHeight="1">
      <c r="B170" s="364" t="s">
        <v>112</v>
      </c>
      <c r="C170" s="150" t="s">
        <v>329</v>
      </c>
      <c r="D170" s="62" t="s">
        <v>60</v>
      </c>
      <c r="E170" s="63">
        <v>0</v>
      </c>
      <c r="F170" s="63">
        <v>1</v>
      </c>
      <c r="G170" s="64">
        <v>2</v>
      </c>
      <c r="H170" s="181"/>
    </row>
    <row r="171" spans="2:8" ht="19.5" customHeight="1">
      <c r="B171" s="369"/>
      <c r="C171" s="171" t="s">
        <v>283</v>
      </c>
      <c r="D171" s="172"/>
      <c r="E171" s="172"/>
      <c r="F171" s="172"/>
      <c r="G171" s="173" t="s">
        <v>663</v>
      </c>
      <c r="H171" s="181"/>
    </row>
    <row r="172" spans="2:8" ht="19.5" customHeight="1">
      <c r="B172" s="364" t="s">
        <v>113</v>
      </c>
      <c r="C172" s="150" t="s">
        <v>330</v>
      </c>
      <c r="D172" s="62" t="s">
        <v>60</v>
      </c>
      <c r="E172" s="63">
        <v>0</v>
      </c>
      <c r="F172" s="63">
        <v>1</v>
      </c>
      <c r="G172" s="64">
        <v>2</v>
      </c>
      <c r="H172" s="181"/>
    </row>
    <row r="173" spans="2:8" ht="19.5" customHeight="1">
      <c r="B173" s="382"/>
      <c r="C173" s="171" t="s">
        <v>283</v>
      </c>
      <c r="D173" s="172" t="s">
        <v>663</v>
      </c>
      <c r="E173" s="172"/>
      <c r="F173" s="172"/>
      <c r="G173" s="173"/>
      <c r="H173" s="181"/>
    </row>
    <row r="174" spans="2:8" ht="19.5" customHeight="1">
      <c r="B174" s="364" t="s">
        <v>114</v>
      </c>
      <c r="C174" s="150" t="s">
        <v>331</v>
      </c>
      <c r="D174" s="62" t="s">
        <v>60</v>
      </c>
      <c r="E174" s="63">
        <v>0</v>
      </c>
      <c r="F174" s="63">
        <v>1</v>
      </c>
      <c r="G174" s="64">
        <v>2</v>
      </c>
      <c r="H174" s="181"/>
    </row>
    <row r="175" spans="2:8" ht="19.5" customHeight="1">
      <c r="B175" s="369"/>
      <c r="C175" s="171" t="s">
        <v>283</v>
      </c>
      <c r="D175" s="172" t="s">
        <v>663</v>
      </c>
      <c r="E175" s="172"/>
      <c r="F175" s="172"/>
      <c r="G175" s="173"/>
      <c r="H175" s="181"/>
    </row>
    <row r="176" spans="2:8" ht="19.5" customHeight="1">
      <c r="B176" s="364" t="s">
        <v>115</v>
      </c>
      <c r="C176" s="150" t="s">
        <v>332</v>
      </c>
      <c r="D176" s="62" t="s">
        <v>60</v>
      </c>
      <c r="E176" s="63">
        <v>0</v>
      </c>
      <c r="F176" s="63">
        <v>1</v>
      </c>
      <c r="G176" s="64">
        <v>2</v>
      </c>
      <c r="H176" s="181"/>
    </row>
    <row r="177" spans="1:8" ht="19.5" customHeight="1">
      <c r="B177" s="369"/>
      <c r="C177" s="171" t="s">
        <v>283</v>
      </c>
      <c r="D177" s="172"/>
      <c r="E177" s="172"/>
      <c r="F177" s="172"/>
      <c r="G177" s="173" t="s">
        <v>663</v>
      </c>
      <c r="H177" s="181"/>
    </row>
    <row r="178" spans="1:8" ht="19.5" customHeight="1">
      <c r="B178" s="364" t="s">
        <v>116</v>
      </c>
      <c r="C178" s="150" t="s">
        <v>333</v>
      </c>
      <c r="D178" s="62" t="s">
        <v>60</v>
      </c>
      <c r="E178" s="63">
        <v>0</v>
      </c>
      <c r="F178" s="63">
        <v>1</v>
      </c>
      <c r="G178" s="64">
        <v>2</v>
      </c>
      <c r="H178" s="181"/>
    </row>
    <row r="179" spans="1:8" ht="19.5" customHeight="1" thickBot="1">
      <c r="B179" s="369"/>
      <c r="C179" s="176" t="s">
        <v>283</v>
      </c>
      <c r="D179" s="172"/>
      <c r="E179" s="172"/>
      <c r="F179" s="172"/>
      <c r="G179" s="173" t="s">
        <v>663</v>
      </c>
      <c r="H179" s="181"/>
    </row>
    <row r="180" spans="1:8" s="107" customFormat="1" ht="19.5" customHeight="1" thickBot="1">
      <c r="A180" s="106"/>
      <c r="B180" s="72"/>
      <c r="C180" s="73"/>
      <c r="D180" s="108">
        <f>(COUNTIF(D156:D179,"x"))</f>
        <v>4</v>
      </c>
      <c r="E180" s="109">
        <f>(COUNTIF(E156:E179,"x"))</f>
        <v>0</v>
      </c>
      <c r="F180" s="109">
        <f>(COUNTIF(F156:F179,"x"))</f>
        <v>0</v>
      </c>
      <c r="G180" s="110">
        <f>(COUNTIF(G156:G179,"x"))</f>
        <v>8</v>
      </c>
      <c r="H180" s="182"/>
    </row>
    <row r="181" spans="1:8" s="107" customFormat="1" ht="19.5" customHeight="1" thickBot="1">
      <c r="A181" s="106"/>
      <c r="B181" s="72"/>
      <c r="C181" s="73" t="s">
        <v>284</v>
      </c>
      <c r="D181" s="370">
        <f>IF(SUM(D180:G180)&lt;COUNTA(B156:B179),"Hay ítems sin evaluar",(F180+G180*2))</f>
        <v>16</v>
      </c>
      <c r="E181" s="371"/>
      <c r="F181" s="371"/>
      <c r="G181" s="372"/>
      <c r="H181" s="182"/>
    </row>
    <row r="182" spans="1:8" ht="19.5" customHeight="1" thickBot="1">
      <c r="B182" s="151"/>
      <c r="C182" s="152" t="s">
        <v>285</v>
      </c>
      <c r="D182" s="373">
        <f>D181/(COUNTA(B156:B179)-D180)</f>
        <v>2</v>
      </c>
      <c r="E182" s="374"/>
      <c r="F182" s="374"/>
      <c r="G182" s="375"/>
      <c r="H182" s="181"/>
    </row>
    <row r="183" spans="1:8" ht="19.5" customHeight="1" thickBot="1">
      <c r="B183" s="151"/>
      <c r="C183" s="152" t="s">
        <v>350</v>
      </c>
      <c r="D183" s="376">
        <f>D182/2</f>
        <v>1</v>
      </c>
      <c r="E183" s="377"/>
      <c r="F183" s="377"/>
      <c r="G183" s="378"/>
      <c r="H183" s="181"/>
    </row>
    <row r="184" spans="1:8" ht="19.5" customHeight="1" thickBot="1">
      <c r="B184" s="158">
        <v>6</v>
      </c>
      <c r="C184" s="381" t="s">
        <v>178</v>
      </c>
      <c r="D184" s="366"/>
      <c r="E184" s="366"/>
      <c r="F184" s="366"/>
      <c r="G184" s="367"/>
      <c r="H184" s="181"/>
    </row>
    <row r="185" spans="1:8" ht="19.5" customHeight="1">
      <c r="B185" s="364" t="s">
        <v>45</v>
      </c>
      <c r="C185" s="150" t="s">
        <v>346</v>
      </c>
      <c r="D185" s="62" t="s">
        <v>60</v>
      </c>
      <c r="E185" s="63">
        <v>0</v>
      </c>
      <c r="F185" s="63">
        <v>1</v>
      </c>
      <c r="G185" s="64">
        <v>2</v>
      </c>
      <c r="H185" s="181"/>
    </row>
    <row r="186" spans="1:8" ht="19.5" customHeight="1">
      <c r="B186" s="369"/>
      <c r="C186" s="171" t="s">
        <v>283</v>
      </c>
      <c r="D186" s="172"/>
      <c r="E186" s="172"/>
      <c r="F186" s="172"/>
      <c r="G186" s="173" t="s">
        <v>663</v>
      </c>
      <c r="H186" s="181"/>
    </row>
    <row r="187" spans="1:8" ht="19.5" customHeight="1">
      <c r="B187" s="364" t="s">
        <v>117</v>
      </c>
      <c r="C187" s="150" t="s">
        <v>334</v>
      </c>
      <c r="D187" s="62" t="s">
        <v>60</v>
      </c>
      <c r="E187" s="63">
        <v>0</v>
      </c>
      <c r="F187" s="63">
        <v>1</v>
      </c>
      <c r="G187" s="64">
        <v>2</v>
      </c>
      <c r="H187" s="181"/>
    </row>
    <row r="188" spans="1:8" ht="19.5" customHeight="1">
      <c r="B188" s="369"/>
      <c r="C188" s="171" t="s">
        <v>283</v>
      </c>
      <c r="D188" s="172" t="s">
        <v>663</v>
      </c>
      <c r="E188" s="172"/>
      <c r="F188" s="172"/>
      <c r="G188" s="173"/>
      <c r="H188" s="181"/>
    </row>
    <row r="189" spans="1:8" ht="19.5" customHeight="1">
      <c r="B189" s="364" t="s">
        <v>118</v>
      </c>
      <c r="C189" s="150" t="s">
        <v>335</v>
      </c>
      <c r="D189" s="62" t="s">
        <v>60</v>
      </c>
      <c r="E189" s="63">
        <v>0</v>
      </c>
      <c r="F189" s="63">
        <v>1</v>
      </c>
      <c r="G189" s="64">
        <v>2</v>
      </c>
      <c r="H189" s="181"/>
    </row>
    <row r="190" spans="1:8" ht="19.5" customHeight="1">
      <c r="B190" s="369"/>
      <c r="C190" s="171" t="s">
        <v>283</v>
      </c>
      <c r="D190" s="172"/>
      <c r="E190" s="172"/>
      <c r="F190" s="172"/>
      <c r="G190" s="173" t="s">
        <v>663</v>
      </c>
      <c r="H190" s="181"/>
    </row>
    <row r="191" spans="1:8" ht="19.5" customHeight="1">
      <c r="B191" s="364" t="s">
        <v>119</v>
      </c>
      <c r="C191" s="150" t="s">
        <v>336</v>
      </c>
      <c r="D191" s="62" t="s">
        <v>60</v>
      </c>
      <c r="E191" s="63">
        <v>0</v>
      </c>
      <c r="F191" s="63">
        <v>1</v>
      </c>
      <c r="G191" s="64">
        <v>2</v>
      </c>
      <c r="H191" s="181"/>
    </row>
    <row r="192" spans="1:8" ht="19.5" customHeight="1">
      <c r="B192" s="369"/>
      <c r="C192" s="171" t="s">
        <v>283</v>
      </c>
      <c r="D192" s="172"/>
      <c r="E192" s="172"/>
      <c r="F192" s="172"/>
      <c r="G192" s="173" t="s">
        <v>663</v>
      </c>
      <c r="H192" s="181"/>
    </row>
    <row r="193" spans="1:8" ht="19.5" customHeight="1">
      <c r="B193" s="364" t="s">
        <v>120</v>
      </c>
      <c r="C193" s="150" t="s">
        <v>347</v>
      </c>
      <c r="D193" s="62" t="s">
        <v>60</v>
      </c>
      <c r="E193" s="63">
        <v>0</v>
      </c>
      <c r="F193" s="63">
        <v>1</v>
      </c>
      <c r="G193" s="64">
        <v>2</v>
      </c>
      <c r="H193" s="181"/>
    </row>
    <row r="194" spans="1:8" ht="19.5" customHeight="1">
      <c r="B194" s="369"/>
      <c r="C194" s="171" t="s">
        <v>283</v>
      </c>
      <c r="D194" s="172"/>
      <c r="E194" s="172"/>
      <c r="F194" s="172"/>
      <c r="G194" s="173" t="s">
        <v>663</v>
      </c>
      <c r="H194" s="181"/>
    </row>
    <row r="195" spans="1:8" ht="19.5" customHeight="1">
      <c r="B195" s="364" t="s">
        <v>121</v>
      </c>
      <c r="C195" s="150" t="s">
        <v>337</v>
      </c>
      <c r="D195" s="62" t="s">
        <v>60</v>
      </c>
      <c r="E195" s="63">
        <v>0</v>
      </c>
      <c r="F195" s="63">
        <v>1</v>
      </c>
      <c r="G195" s="64">
        <v>2</v>
      </c>
      <c r="H195" s="181"/>
    </row>
    <row r="196" spans="1:8" ht="19.5" customHeight="1">
      <c r="B196" s="369"/>
      <c r="C196" s="171" t="s">
        <v>283</v>
      </c>
      <c r="D196" s="172"/>
      <c r="E196" s="172"/>
      <c r="F196" s="172"/>
      <c r="G196" s="173" t="s">
        <v>663</v>
      </c>
      <c r="H196" s="181"/>
    </row>
    <row r="197" spans="1:8" ht="19.5" customHeight="1">
      <c r="B197" s="364" t="s">
        <v>122</v>
      </c>
      <c r="C197" s="153" t="s">
        <v>338</v>
      </c>
      <c r="D197" s="62" t="s">
        <v>60</v>
      </c>
      <c r="E197" s="63">
        <v>0</v>
      </c>
      <c r="F197" s="63">
        <v>1</v>
      </c>
      <c r="G197" s="64">
        <v>2</v>
      </c>
      <c r="H197" s="181"/>
    </row>
    <row r="198" spans="1:8" ht="19.5" customHeight="1" thickBot="1">
      <c r="B198" s="380"/>
      <c r="C198" s="176" t="s">
        <v>283</v>
      </c>
      <c r="D198" s="172"/>
      <c r="E198" s="172"/>
      <c r="F198" s="172"/>
      <c r="G198" s="173" t="s">
        <v>663</v>
      </c>
      <c r="H198" s="181"/>
    </row>
    <row r="199" spans="1:8" s="107" customFormat="1" ht="19.5" customHeight="1" thickBot="1">
      <c r="A199" s="106"/>
      <c r="B199" s="72"/>
      <c r="C199" s="73"/>
      <c r="D199" s="108">
        <f>(COUNTIF(D185:D198,"x"))</f>
        <v>1</v>
      </c>
      <c r="E199" s="109">
        <f>(COUNTIF(E185:E198,"x"))</f>
        <v>0</v>
      </c>
      <c r="F199" s="109">
        <f>(COUNTIF(F185:F198,"x"))</f>
        <v>0</v>
      </c>
      <c r="G199" s="110">
        <f>(COUNTIF(G185:G198,"x"))</f>
        <v>6</v>
      </c>
      <c r="H199" s="182"/>
    </row>
    <row r="200" spans="1:8" s="107" customFormat="1" ht="19.5" customHeight="1" thickBot="1">
      <c r="A200" s="106"/>
      <c r="B200" s="72"/>
      <c r="C200" s="73" t="s">
        <v>284</v>
      </c>
      <c r="D200" s="370">
        <f>IF(SUM(D199:G199)&lt;COUNTA(B185:B198),"Hay ítems sin evaluar",(F199+G199*2))</f>
        <v>12</v>
      </c>
      <c r="E200" s="371"/>
      <c r="F200" s="371"/>
      <c r="G200" s="372"/>
      <c r="H200" s="182"/>
    </row>
    <row r="201" spans="1:8" ht="19.5" customHeight="1" thickBot="1">
      <c r="B201" s="151"/>
      <c r="C201" s="152" t="s">
        <v>285</v>
      </c>
      <c r="D201" s="373">
        <f>D200/(COUNTA(B185:B198)-D199)</f>
        <v>2</v>
      </c>
      <c r="E201" s="374"/>
      <c r="F201" s="374"/>
      <c r="G201" s="375"/>
      <c r="H201" s="181"/>
    </row>
    <row r="202" spans="1:8" ht="19.5" customHeight="1" thickBot="1">
      <c r="B202" s="151"/>
      <c r="C202" s="152" t="s">
        <v>350</v>
      </c>
      <c r="D202" s="376">
        <f>D201/2</f>
        <v>1</v>
      </c>
      <c r="E202" s="377"/>
      <c r="F202" s="377"/>
      <c r="G202" s="378"/>
      <c r="H202" s="181"/>
    </row>
    <row r="203" spans="1:8">
      <c r="C203" s="71"/>
    </row>
    <row r="204" spans="1:8">
      <c r="C204" s="70"/>
    </row>
    <row r="205" spans="1:8">
      <c r="C205" s="71"/>
    </row>
  </sheetData>
  <sheetProtection password="E345" sheet="1" objects="1" scenarios="1" formatRows="0"/>
  <protectedRanges>
    <protectedRange sqref="C47 D13:G13 D15:G15 D17:G17 D19:G19 D21:G21 D23:G23 D25:G25 D27:G27 D29:G29 D31:G31 D33:G33 D35:G35 D37:G37 D39:G39 D46:G46 D48:G48 D50:G50 D52:G52 D54:G54 D56:G56 D58:G58 D60:G60 D62:G62 D64:G64 D66:G66 D68:G68 D70:G70 D72:G72 D74:G74 D76:G76 D83:G83 D85:G85 D87:G87 D89:G89 D91:G91 D93:G93 D95:G95 D97:G97 D99:G99 D101:G101 D103:G103 D105:G105 D107:G107 D109:G109 D111:G111 D113:G113 D115:G115 D117:G117 D119:G119 D121:G121 D123:G123 D125:G125 D132:G132 D134:G134 D136:G136 D138:G138 D140:G140 D142:G142 D144:G144 D146:G146 D148:G148 D150:G150 D157:G157 D159:G159 D161:G161 D163:G163 D165:G165 D167:G167 D169:G169 D171:G171 D173:G173 D175:G175 D177:G177 D179:G179 D186:G186 D188:G188 D190:G190 D192:G192 D194:G194 D196:G196 D198:G198" name="Intervalo1"/>
  </protectedRanges>
  <mergeCells count="113">
    <mergeCell ref="D153:G153"/>
    <mergeCell ref="B4:G4"/>
    <mergeCell ref="B65:B66"/>
    <mergeCell ref="B67:B68"/>
    <mergeCell ref="B7:C10"/>
    <mergeCell ref="B6:C6"/>
    <mergeCell ref="B24:B25"/>
    <mergeCell ref="B63:B64"/>
    <mergeCell ref="B16:B17"/>
    <mergeCell ref="D42:G42"/>
    <mergeCell ref="D43:G43"/>
    <mergeCell ref="B34:B35"/>
    <mergeCell ref="B36:B37"/>
    <mergeCell ref="B38:B39"/>
    <mergeCell ref="B90:B91"/>
    <mergeCell ref="B61:B62"/>
    <mergeCell ref="B53:B54"/>
    <mergeCell ref="B84:B85"/>
    <mergeCell ref="B82:B83"/>
    <mergeCell ref="B108:B109"/>
    <mergeCell ref="B110:B111"/>
    <mergeCell ref="B145:B146"/>
    <mergeCell ref="B147:B148"/>
    <mergeCell ref="B131:B132"/>
    <mergeCell ref="D202:G202"/>
    <mergeCell ref="D154:G154"/>
    <mergeCell ref="D181:G181"/>
    <mergeCell ref="D182:G182"/>
    <mergeCell ref="D183:G183"/>
    <mergeCell ref="D200:G200"/>
    <mergeCell ref="D201:G201"/>
    <mergeCell ref="B166:B167"/>
    <mergeCell ref="B197:B198"/>
    <mergeCell ref="B174:B175"/>
    <mergeCell ref="B168:B169"/>
    <mergeCell ref="B193:B194"/>
    <mergeCell ref="B195:B196"/>
    <mergeCell ref="B185:B186"/>
    <mergeCell ref="B164:B165"/>
    <mergeCell ref="B191:B192"/>
    <mergeCell ref="C184:G184"/>
    <mergeCell ref="C155:G155"/>
    <mergeCell ref="B162:B163"/>
    <mergeCell ref="B172:B173"/>
    <mergeCell ref="B170:B171"/>
    <mergeCell ref="B187:B188"/>
    <mergeCell ref="B189:B190"/>
    <mergeCell ref="B178:B179"/>
    <mergeCell ref="B176:B177"/>
    <mergeCell ref="B160:B161"/>
    <mergeCell ref="B156:B157"/>
    <mergeCell ref="B45:B46"/>
    <mergeCell ref="B75:B76"/>
    <mergeCell ref="B51:B52"/>
    <mergeCell ref="B49:B50"/>
    <mergeCell ref="B86:B87"/>
    <mergeCell ref="B158:B159"/>
    <mergeCell ref="B104:B105"/>
    <mergeCell ref="B88:B89"/>
    <mergeCell ref="B149:B150"/>
    <mergeCell ref="B124:B125"/>
    <mergeCell ref="B106:B107"/>
    <mergeCell ref="B133:B134"/>
    <mergeCell ref="B98:B99"/>
    <mergeCell ref="B118:B119"/>
    <mergeCell ref="B94:B95"/>
    <mergeCell ref="B59:B60"/>
    <mergeCell ref="B57:B58"/>
    <mergeCell ref="B96:B97"/>
    <mergeCell ref="B141:B142"/>
    <mergeCell ref="B137:B138"/>
    <mergeCell ref="D152:G152"/>
    <mergeCell ref="C81:G81"/>
    <mergeCell ref="D128:G128"/>
    <mergeCell ref="B139:B140"/>
    <mergeCell ref="D129:G129"/>
    <mergeCell ref="B120:B121"/>
    <mergeCell ref="B122:B123"/>
    <mergeCell ref="B135:B136"/>
    <mergeCell ref="B143:B144"/>
    <mergeCell ref="C44:G44"/>
    <mergeCell ref="B14:B15"/>
    <mergeCell ref="D41:G41"/>
    <mergeCell ref="C130:G130"/>
    <mergeCell ref="B47:B48"/>
    <mergeCell ref="B71:B72"/>
    <mergeCell ref="B73:B74"/>
    <mergeCell ref="B100:B101"/>
    <mergeCell ref="B102:B103"/>
    <mergeCell ref="B92:B93"/>
    <mergeCell ref="B55:B56"/>
    <mergeCell ref="B69:B70"/>
    <mergeCell ref="D78:G78"/>
    <mergeCell ref="D79:G79"/>
    <mergeCell ref="D80:G80"/>
    <mergeCell ref="D127:G127"/>
    <mergeCell ref="B112:B113"/>
    <mergeCell ref="B114:B115"/>
    <mergeCell ref="B116:B117"/>
    <mergeCell ref="D6:G6"/>
    <mergeCell ref="D7:F7"/>
    <mergeCell ref="D9:F9"/>
    <mergeCell ref="D10:F10"/>
    <mergeCell ref="D8:F8"/>
    <mergeCell ref="B32:B33"/>
    <mergeCell ref="B18:B19"/>
    <mergeCell ref="B26:B27"/>
    <mergeCell ref="B20:B21"/>
    <mergeCell ref="B22:B23"/>
    <mergeCell ref="C11:G11"/>
    <mergeCell ref="B28:B29"/>
    <mergeCell ref="B30:B31"/>
    <mergeCell ref="B12:B13"/>
  </mergeCells>
  <phoneticPr fontId="8" type="noConversion"/>
  <dataValidations count="1">
    <dataValidation type="custom" allowBlank="1" showInputMessage="1" showErrorMessage="1" error="Choice only one box" sqref="D13:G13 D196:G196 D15:G15 D17:G17 D19:G19 D21:G21 D23:G23 D25:G25 D27:G27 D29:G29 D31:G31 D33:G33 D35:G35 D37:G37 D39:G39 D46:G46 D48:G48 D50:G50 D52:G52 D54:G54 D56:G56 D58:G58 D60:G60 D62:G62 D64:G64 D66:G66 D68:G68 D70:G70 D72:G72 D74:G74 D76:G76 D83:G83 D85:G85 D87:G87 D89:G89 D91:G91 D93:G93 D95:G95 D97:G97 D99:G99 D101:G101 D103:G103 D105:G105 D107:G107 D109:G109 D111:G111 D113:G113 D115:G115 D117:G117 D119:G119 D121:G121 D123:G123 D125:G125 D132:G132 D134:G134 D136:G136 D138:G138 D140:G140 D142:G142 D144:G144 D146:G146 D148:G148 D150:G150 D157:G157 D159:G159 D161:G161 D163:G163 D165:G165 D167:G167 D169:G169 D171:G171 D173:G173 D175:G175 D177:G177 D179:G179 D186:G186 D188:G188 D190:G190 D192:G192 D194:G194 D198:G198">
      <formula1>COUNTA($D13:$G13)=1</formula1>
    </dataValidation>
  </dataValidations>
  <printOptions horizontalCentered="1"/>
  <pageMargins left="0.59055118110236227" right="0.59055118110236227" top="0.43307086614173229" bottom="0.59055118110236227" header="0.11811023622047245" footer="0.19685039370078741"/>
  <pageSetup scale="71" fitToHeight="27" orientation="portrait" r:id="rId1"/>
  <headerFooter alignWithMargins="0">
    <oddFooter>&amp;CPágina &amp;P de &amp;N</oddFooter>
  </headerFooter>
  <rowBreaks count="4" manualBreakCount="4">
    <brk id="43" max="16383" man="1"/>
    <brk id="80" max="16383" man="1"/>
    <brk id="129" max="16383" man="1"/>
    <brk id="154"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188632"/>
    <pageSetUpPr fitToPage="1"/>
  </sheetPr>
  <dimension ref="A1:H211"/>
  <sheetViews>
    <sheetView showGridLines="0" zoomScaleNormal="100" zoomScaleSheetLayoutView="145" workbookViewId="0">
      <selection activeCell="H46" sqref="H46"/>
    </sheetView>
  </sheetViews>
  <sheetFormatPr baseColWidth="10" defaultColWidth="9.140625" defaultRowHeight="12.75"/>
  <cols>
    <col min="1" max="1" width="1.28515625" style="26" customWidth="1"/>
    <col min="2" max="2" width="4.7109375" style="26" customWidth="1"/>
    <col min="3" max="3" width="97.42578125" style="26" customWidth="1"/>
    <col min="4" max="7" width="7.5703125" style="26" customWidth="1"/>
    <col min="8" max="8" width="34.5703125" style="26" customWidth="1"/>
    <col min="9" max="16384" width="9.140625" style="26"/>
  </cols>
  <sheetData>
    <row r="1" spans="2:8" ht="33" customHeight="1"/>
    <row r="2" spans="2:8" ht="33" customHeight="1"/>
    <row r="3" spans="2:8" ht="6.75" customHeight="1" thickBot="1">
      <c r="B3" s="159"/>
      <c r="C3" s="159"/>
      <c r="D3" s="159"/>
      <c r="E3" s="159"/>
      <c r="F3" s="159"/>
      <c r="G3" s="159"/>
    </row>
    <row r="4" spans="2:8" ht="24" thickBot="1">
      <c r="B4" s="399" t="s">
        <v>348</v>
      </c>
      <c r="C4" s="400"/>
      <c r="D4" s="400"/>
      <c r="E4" s="400"/>
      <c r="F4" s="400"/>
      <c r="G4" s="401"/>
    </row>
    <row r="5" spans="2:8" ht="3" customHeight="1" thickBot="1">
      <c r="B5" s="160"/>
      <c r="C5" s="160"/>
      <c r="D5" s="160"/>
      <c r="E5" s="160"/>
      <c r="F5" s="160"/>
      <c r="G5" s="160"/>
    </row>
    <row r="6" spans="2:8" ht="19.5" customHeight="1" thickBot="1">
      <c r="B6" s="402" t="s">
        <v>276</v>
      </c>
      <c r="C6" s="403"/>
      <c r="D6" s="402" t="s">
        <v>277</v>
      </c>
      <c r="E6" s="410"/>
      <c r="F6" s="410"/>
      <c r="G6" s="403"/>
    </row>
    <row r="7" spans="2:8" ht="13.5" thickBot="1">
      <c r="B7" s="404" t="s">
        <v>278</v>
      </c>
      <c r="C7" s="405"/>
      <c r="D7" s="397" t="s">
        <v>60</v>
      </c>
      <c r="E7" s="398"/>
      <c r="F7" s="398"/>
      <c r="G7" s="80" t="s">
        <v>77</v>
      </c>
    </row>
    <row r="8" spans="2:8" ht="13.5" thickBot="1">
      <c r="B8" s="406"/>
      <c r="C8" s="407"/>
      <c r="D8" s="392" t="s">
        <v>279</v>
      </c>
      <c r="E8" s="393"/>
      <c r="F8" s="394"/>
      <c r="G8" s="81">
        <v>0</v>
      </c>
    </row>
    <row r="9" spans="2:8" ht="13.5" customHeight="1" thickBot="1">
      <c r="B9" s="406"/>
      <c r="C9" s="407"/>
      <c r="D9" s="356" t="s">
        <v>661</v>
      </c>
      <c r="E9" s="357"/>
      <c r="F9" s="358"/>
      <c r="G9" s="80">
        <v>1</v>
      </c>
    </row>
    <row r="10" spans="2:8" ht="13.5" thickBot="1">
      <c r="B10" s="408"/>
      <c r="C10" s="409"/>
      <c r="D10" s="397" t="s">
        <v>368</v>
      </c>
      <c r="E10" s="398"/>
      <c r="F10" s="415"/>
      <c r="G10" s="81">
        <v>2</v>
      </c>
    </row>
    <row r="11" spans="2:8" ht="19.5" customHeight="1" thickBot="1">
      <c r="B11" s="74">
        <v>1</v>
      </c>
      <c r="C11" s="411" t="s">
        <v>349</v>
      </c>
      <c r="D11" s="411"/>
      <c r="E11" s="411"/>
      <c r="F11" s="411"/>
      <c r="G11" s="412"/>
    </row>
    <row r="12" spans="2:8" ht="19.5" customHeight="1">
      <c r="B12" s="75" t="s">
        <v>22</v>
      </c>
      <c r="C12" s="419" t="s">
        <v>356</v>
      </c>
      <c r="D12" s="420"/>
      <c r="E12" s="420"/>
      <c r="F12" s="420"/>
      <c r="G12" s="421"/>
      <c r="H12" s="183"/>
    </row>
    <row r="13" spans="2:8" ht="19.5" customHeight="1">
      <c r="B13" s="416" t="s">
        <v>125</v>
      </c>
      <c r="C13" s="76" t="s">
        <v>357</v>
      </c>
      <c r="D13" s="62" t="s">
        <v>60</v>
      </c>
      <c r="E13" s="63">
        <v>0</v>
      </c>
      <c r="F13" s="63">
        <v>1</v>
      </c>
      <c r="G13" s="64">
        <v>2</v>
      </c>
      <c r="H13" s="184"/>
    </row>
    <row r="14" spans="2:8" ht="19.5" customHeight="1">
      <c r="B14" s="417"/>
      <c r="C14" s="174" t="s">
        <v>283</v>
      </c>
      <c r="D14" s="172"/>
      <c r="E14" s="172"/>
      <c r="F14" s="172"/>
      <c r="G14" s="173" t="s">
        <v>663</v>
      </c>
      <c r="H14" s="184"/>
    </row>
    <row r="15" spans="2:8" ht="19.5" customHeight="1">
      <c r="B15" s="418" t="s">
        <v>126</v>
      </c>
      <c r="C15" s="76" t="s">
        <v>358</v>
      </c>
      <c r="D15" s="62" t="s">
        <v>60</v>
      </c>
      <c r="E15" s="63">
        <v>0</v>
      </c>
      <c r="F15" s="63">
        <v>1</v>
      </c>
      <c r="G15" s="64">
        <v>2</v>
      </c>
      <c r="H15" s="184"/>
    </row>
    <row r="16" spans="2:8" ht="19.5" customHeight="1">
      <c r="B16" s="417"/>
      <c r="C16" s="174" t="s">
        <v>283</v>
      </c>
      <c r="D16" s="172"/>
      <c r="E16" s="172"/>
      <c r="F16" s="172"/>
      <c r="G16" s="173" t="s">
        <v>663</v>
      </c>
      <c r="H16" s="184"/>
    </row>
    <row r="17" spans="1:8" ht="19.5" customHeight="1">
      <c r="B17" s="418" t="s">
        <v>127</v>
      </c>
      <c r="C17" s="76" t="s">
        <v>352</v>
      </c>
      <c r="D17" s="62" t="s">
        <v>60</v>
      </c>
      <c r="E17" s="63">
        <v>0</v>
      </c>
      <c r="F17" s="63">
        <v>1</v>
      </c>
      <c r="G17" s="64">
        <v>2</v>
      </c>
      <c r="H17" s="184"/>
    </row>
    <row r="18" spans="1:8" ht="19.5" customHeight="1">
      <c r="B18" s="417"/>
      <c r="C18" s="174" t="s">
        <v>283</v>
      </c>
      <c r="D18" s="172"/>
      <c r="E18" s="172"/>
      <c r="F18" s="172"/>
      <c r="G18" s="173" t="s">
        <v>663</v>
      </c>
      <c r="H18" s="184"/>
    </row>
    <row r="19" spans="1:8" ht="19.5" customHeight="1">
      <c r="B19" s="418" t="s">
        <v>128</v>
      </c>
      <c r="C19" s="76" t="s">
        <v>353</v>
      </c>
      <c r="D19" s="62" t="s">
        <v>60</v>
      </c>
      <c r="E19" s="63">
        <v>0</v>
      </c>
      <c r="F19" s="63">
        <v>1</v>
      </c>
      <c r="G19" s="64">
        <v>2</v>
      </c>
      <c r="H19" s="184"/>
    </row>
    <row r="20" spans="1:8" ht="19.5" customHeight="1">
      <c r="B20" s="417"/>
      <c r="C20" s="174" t="s">
        <v>283</v>
      </c>
      <c r="D20" s="172"/>
      <c r="E20" s="172"/>
      <c r="F20" s="172"/>
      <c r="G20" s="173" t="s">
        <v>663</v>
      </c>
      <c r="H20" s="184"/>
    </row>
    <row r="21" spans="1:8" ht="19.5" customHeight="1">
      <c r="B21" s="395" t="s">
        <v>23</v>
      </c>
      <c r="C21" s="77" t="s">
        <v>359</v>
      </c>
      <c r="D21" s="37" t="s">
        <v>60</v>
      </c>
      <c r="E21" s="38">
        <v>0</v>
      </c>
      <c r="F21" s="38">
        <v>1</v>
      </c>
      <c r="G21" s="39">
        <v>2</v>
      </c>
      <c r="H21" s="184"/>
    </row>
    <row r="22" spans="1:8" ht="19.5" customHeight="1">
      <c r="B22" s="396"/>
      <c r="C22" s="174" t="s">
        <v>283</v>
      </c>
      <c r="D22" s="172"/>
      <c r="E22" s="172"/>
      <c r="F22" s="172"/>
      <c r="G22" s="173" t="s">
        <v>663</v>
      </c>
      <c r="H22" s="184"/>
    </row>
    <row r="23" spans="1:8" ht="19.5" customHeight="1">
      <c r="B23" s="413" t="s">
        <v>24</v>
      </c>
      <c r="C23" s="78" t="s">
        <v>354</v>
      </c>
      <c r="D23" s="37" t="s">
        <v>60</v>
      </c>
      <c r="E23" s="38">
        <v>0</v>
      </c>
      <c r="F23" s="38">
        <v>1</v>
      </c>
      <c r="G23" s="39">
        <v>2</v>
      </c>
      <c r="H23" s="184"/>
    </row>
    <row r="24" spans="1:8" ht="19.5" customHeight="1">
      <c r="B24" s="396"/>
      <c r="C24" s="174" t="s">
        <v>283</v>
      </c>
      <c r="D24" s="172"/>
      <c r="E24" s="172"/>
      <c r="F24" s="172"/>
      <c r="G24" s="173" t="s">
        <v>663</v>
      </c>
      <c r="H24" s="184"/>
    </row>
    <row r="25" spans="1:8" ht="19.5" customHeight="1">
      <c r="B25" s="413" t="s">
        <v>25</v>
      </c>
      <c r="C25" s="79" t="s">
        <v>355</v>
      </c>
      <c r="D25" s="37" t="s">
        <v>60</v>
      </c>
      <c r="E25" s="38">
        <v>0</v>
      </c>
      <c r="F25" s="38">
        <v>1</v>
      </c>
      <c r="G25" s="39">
        <v>2</v>
      </c>
      <c r="H25" s="184"/>
    </row>
    <row r="26" spans="1:8" ht="19.5" customHeight="1" thickBot="1">
      <c r="B26" s="414"/>
      <c r="C26" s="177" t="s">
        <v>283</v>
      </c>
      <c r="D26" s="172"/>
      <c r="E26" s="172"/>
      <c r="F26" s="172"/>
      <c r="G26" s="173" t="s">
        <v>663</v>
      </c>
      <c r="H26" s="184"/>
    </row>
    <row r="27" spans="1:8" s="107" customFormat="1" ht="19.5" customHeight="1" thickBot="1">
      <c r="A27" s="106"/>
      <c r="B27" s="72"/>
      <c r="C27" s="73"/>
      <c r="D27" s="108">
        <f>(COUNTIF(D13:D26,"x"))</f>
        <v>0</v>
      </c>
      <c r="E27" s="109">
        <f>(COUNTIF(E13:E26,"x"))</f>
        <v>0</v>
      </c>
      <c r="F27" s="109">
        <f>(COUNTIF(F13:F26,"x"))</f>
        <v>0</v>
      </c>
      <c r="G27" s="110">
        <f>(COUNTIF(G13:G26,"x"))</f>
        <v>7</v>
      </c>
      <c r="H27" s="182"/>
    </row>
    <row r="28" spans="1:8" s="107" customFormat="1" ht="19.5" customHeight="1" thickBot="1">
      <c r="A28" s="106"/>
      <c r="B28" s="72"/>
      <c r="C28" s="73" t="s">
        <v>284</v>
      </c>
      <c r="D28" s="370">
        <f>IF(SUM(D27:G27)&lt;COUNTA(B13:B26),"Hay ítems sin evaluar",(F27+G27*2))</f>
        <v>14</v>
      </c>
      <c r="E28" s="371"/>
      <c r="F28" s="371"/>
      <c r="G28" s="372"/>
      <c r="H28" s="182"/>
    </row>
    <row r="29" spans="1:8" s="40" customFormat="1" ht="19.5" customHeight="1" thickBot="1">
      <c r="A29" s="58"/>
      <c r="B29" s="151"/>
      <c r="C29" s="152" t="s">
        <v>285</v>
      </c>
      <c r="D29" s="373">
        <f>D28/(COUNTA(B13:B26)-D27)</f>
        <v>2</v>
      </c>
      <c r="E29" s="374"/>
      <c r="F29" s="374"/>
      <c r="G29" s="375"/>
      <c r="H29" s="181"/>
    </row>
    <row r="30" spans="1:8" s="40" customFormat="1" ht="19.5" customHeight="1" thickBot="1">
      <c r="A30" s="58"/>
      <c r="B30" s="151"/>
      <c r="C30" s="152" t="s">
        <v>350</v>
      </c>
      <c r="D30" s="376">
        <f>D29/2</f>
        <v>1</v>
      </c>
      <c r="E30" s="377"/>
      <c r="F30" s="377"/>
      <c r="G30" s="378"/>
      <c r="H30" s="181"/>
    </row>
    <row r="31" spans="1:8" ht="19.5" customHeight="1" thickBot="1">
      <c r="B31" s="74">
        <v>2</v>
      </c>
      <c r="C31" s="422" t="s">
        <v>351</v>
      </c>
      <c r="D31" s="422"/>
      <c r="E31" s="422"/>
      <c r="F31" s="422"/>
      <c r="G31" s="423"/>
      <c r="H31" s="184"/>
    </row>
    <row r="32" spans="1:8" ht="19.5" customHeight="1">
      <c r="B32" s="395" t="s">
        <v>29</v>
      </c>
      <c r="C32" s="77" t="s">
        <v>366</v>
      </c>
      <c r="D32" s="154" t="s">
        <v>60</v>
      </c>
      <c r="E32" s="155">
        <v>0</v>
      </c>
      <c r="F32" s="155">
        <v>1</v>
      </c>
      <c r="G32" s="156">
        <v>2</v>
      </c>
      <c r="H32" s="184"/>
    </row>
    <row r="33" spans="1:8" ht="19.5" customHeight="1">
      <c r="B33" s="396"/>
      <c r="C33" s="174" t="s">
        <v>283</v>
      </c>
      <c r="D33" s="172"/>
      <c r="E33" s="172"/>
      <c r="F33" s="172"/>
      <c r="G33" s="173" t="s">
        <v>663</v>
      </c>
      <c r="H33" s="184"/>
    </row>
    <row r="34" spans="1:8" ht="19.5" customHeight="1">
      <c r="B34" s="413" t="s">
        <v>30</v>
      </c>
      <c r="C34" s="78" t="s">
        <v>367</v>
      </c>
      <c r="D34" s="37" t="s">
        <v>60</v>
      </c>
      <c r="E34" s="38">
        <v>0</v>
      </c>
      <c r="F34" s="38">
        <v>1</v>
      </c>
      <c r="G34" s="39">
        <v>2</v>
      </c>
      <c r="H34" s="184"/>
    </row>
    <row r="35" spans="1:8" ht="19.5" customHeight="1">
      <c r="B35" s="396"/>
      <c r="C35" s="174" t="s">
        <v>283</v>
      </c>
      <c r="D35" s="172"/>
      <c r="E35" s="172"/>
      <c r="F35" s="172"/>
      <c r="G35" s="173" t="s">
        <v>663</v>
      </c>
      <c r="H35" s="184"/>
    </row>
    <row r="36" spans="1:8" ht="19.5" customHeight="1">
      <c r="B36" s="413" t="s">
        <v>31</v>
      </c>
      <c r="C36" s="78" t="s">
        <v>360</v>
      </c>
      <c r="D36" s="37" t="s">
        <v>60</v>
      </c>
      <c r="E36" s="38">
        <v>0</v>
      </c>
      <c r="F36" s="38">
        <v>1</v>
      </c>
      <c r="G36" s="39">
        <v>2</v>
      </c>
      <c r="H36" s="184"/>
    </row>
    <row r="37" spans="1:8" ht="19.5" customHeight="1">
      <c r="B37" s="396"/>
      <c r="C37" s="174" t="s">
        <v>283</v>
      </c>
      <c r="D37" s="172"/>
      <c r="E37" s="172"/>
      <c r="F37" s="172"/>
      <c r="G37" s="173" t="s">
        <v>663</v>
      </c>
      <c r="H37" s="184"/>
    </row>
    <row r="38" spans="1:8" ht="19.5" customHeight="1">
      <c r="B38" s="413" t="s">
        <v>32</v>
      </c>
      <c r="C38" s="78" t="s">
        <v>361</v>
      </c>
      <c r="D38" s="37" t="s">
        <v>60</v>
      </c>
      <c r="E38" s="38">
        <v>0</v>
      </c>
      <c r="F38" s="38">
        <v>1</v>
      </c>
      <c r="G38" s="39">
        <v>2</v>
      </c>
      <c r="H38" s="184"/>
    </row>
    <row r="39" spans="1:8" ht="19.5" customHeight="1">
      <c r="B39" s="396"/>
      <c r="C39" s="174" t="s">
        <v>283</v>
      </c>
      <c r="D39" s="172"/>
      <c r="E39" s="172" t="s">
        <v>663</v>
      </c>
      <c r="F39" s="172"/>
      <c r="G39" s="173"/>
      <c r="H39" s="184"/>
    </row>
    <row r="40" spans="1:8" ht="19.5" customHeight="1">
      <c r="B40" s="413" t="s">
        <v>33</v>
      </c>
      <c r="C40" s="78" t="s">
        <v>362</v>
      </c>
      <c r="D40" s="37" t="s">
        <v>60</v>
      </c>
      <c r="E40" s="38">
        <v>0</v>
      </c>
      <c r="F40" s="38">
        <v>1</v>
      </c>
      <c r="G40" s="39">
        <v>2</v>
      </c>
      <c r="H40" s="184"/>
    </row>
    <row r="41" spans="1:8" ht="19.5" customHeight="1">
      <c r="B41" s="396"/>
      <c r="C41" s="174" t="s">
        <v>283</v>
      </c>
      <c r="D41" s="172"/>
      <c r="E41" s="172"/>
      <c r="F41" s="172"/>
      <c r="G41" s="173" t="s">
        <v>663</v>
      </c>
      <c r="H41" s="184"/>
    </row>
    <row r="42" spans="1:8" ht="19.5" customHeight="1">
      <c r="B42" s="413" t="s">
        <v>39</v>
      </c>
      <c r="C42" s="78" t="s">
        <v>363</v>
      </c>
      <c r="D42" s="37" t="s">
        <v>60</v>
      </c>
      <c r="E42" s="38">
        <v>0</v>
      </c>
      <c r="F42" s="38">
        <v>1</v>
      </c>
      <c r="G42" s="39">
        <v>2</v>
      </c>
      <c r="H42" s="184"/>
    </row>
    <row r="43" spans="1:8" ht="19.5" customHeight="1">
      <c r="B43" s="396"/>
      <c r="C43" s="174" t="s">
        <v>283</v>
      </c>
      <c r="D43" s="172"/>
      <c r="E43" s="172"/>
      <c r="F43" s="172"/>
      <c r="G43" s="173" t="s">
        <v>663</v>
      </c>
      <c r="H43" s="184"/>
    </row>
    <row r="44" spans="1:8" ht="19.5" customHeight="1">
      <c r="B44" s="413" t="s">
        <v>84</v>
      </c>
      <c r="C44" s="78" t="s">
        <v>364</v>
      </c>
      <c r="D44" s="37" t="s">
        <v>60</v>
      </c>
      <c r="E44" s="38">
        <v>0</v>
      </c>
      <c r="F44" s="38">
        <v>1</v>
      </c>
      <c r="G44" s="39">
        <v>2</v>
      </c>
      <c r="H44" s="184"/>
    </row>
    <row r="45" spans="1:8" ht="19.5" customHeight="1">
      <c r="B45" s="396"/>
      <c r="C45" s="174" t="s">
        <v>283</v>
      </c>
      <c r="D45" s="172"/>
      <c r="E45" s="172" t="s">
        <v>663</v>
      </c>
      <c r="F45" s="172"/>
      <c r="G45" s="173"/>
      <c r="H45" s="184"/>
    </row>
    <row r="46" spans="1:8" ht="19.5" customHeight="1">
      <c r="B46" s="413" t="s">
        <v>85</v>
      </c>
      <c r="C46" s="78" t="s">
        <v>365</v>
      </c>
      <c r="D46" s="37" t="s">
        <v>60</v>
      </c>
      <c r="E46" s="38">
        <v>0</v>
      </c>
      <c r="F46" s="38">
        <v>1</v>
      </c>
      <c r="G46" s="39">
        <v>2</v>
      </c>
      <c r="H46" s="184"/>
    </row>
    <row r="47" spans="1:8" ht="19.5" customHeight="1" thickBot="1">
      <c r="B47" s="414"/>
      <c r="C47" s="177" t="s">
        <v>283</v>
      </c>
      <c r="D47" s="172"/>
      <c r="E47" s="172"/>
      <c r="F47" s="172" t="s">
        <v>663</v>
      </c>
      <c r="G47" s="173"/>
      <c r="H47" s="184"/>
    </row>
    <row r="48" spans="1:8" s="107" customFormat="1" ht="19.5" customHeight="1" thickBot="1">
      <c r="A48" s="106"/>
      <c r="B48" s="72"/>
      <c r="C48" s="73"/>
      <c r="D48" s="108">
        <f>(COUNTIF(D32:D47,"x"))</f>
        <v>0</v>
      </c>
      <c r="E48" s="109">
        <f>(COUNTIF(E32:E47,"x"))</f>
        <v>2</v>
      </c>
      <c r="F48" s="109">
        <f>(COUNTIF(F32:F47,"x"))</f>
        <v>1</v>
      </c>
      <c r="G48" s="110">
        <f>(COUNTIF(G32:G47,"x"))</f>
        <v>5</v>
      </c>
      <c r="H48" s="182"/>
    </row>
    <row r="49" spans="1:8" s="107" customFormat="1" ht="19.5" customHeight="1" thickBot="1">
      <c r="A49" s="106"/>
      <c r="B49" s="72"/>
      <c r="C49" s="73" t="s">
        <v>284</v>
      </c>
      <c r="D49" s="370">
        <f>IF(SUM(D48:G48)&lt;COUNTA(B32:B47),"Hay ítems sin evaluar",(F48+G48*2))</f>
        <v>11</v>
      </c>
      <c r="E49" s="371"/>
      <c r="F49" s="371"/>
      <c r="G49" s="372"/>
      <c r="H49" s="182"/>
    </row>
    <row r="50" spans="1:8" s="40" customFormat="1" ht="19.5" customHeight="1" thickBot="1">
      <c r="A50" s="58"/>
      <c r="B50" s="151"/>
      <c r="C50" s="152" t="s">
        <v>285</v>
      </c>
      <c r="D50" s="373">
        <f>D49/(COUNTA(B32:B47)-D48)</f>
        <v>1.375</v>
      </c>
      <c r="E50" s="374"/>
      <c r="F50" s="374"/>
      <c r="G50" s="375"/>
      <c r="H50" s="181"/>
    </row>
    <row r="51" spans="1:8" s="40" customFormat="1" ht="19.5" customHeight="1" thickBot="1">
      <c r="A51" s="58"/>
      <c r="B51" s="151"/>
      <c r="C51" s="152" t="s">
        <v>350</v>
      </c>
      <c r="D51" s="376">
        <f>D50/2</f>
        <v>0.6875</v>
      </c>
      <c r="E51" s="377"/>
      <c r="F51" s="377"/>
      <c r="G51" s="378"/>
      <c r="H51" s="181"/>
    </row>
    <row r="52" spans="1:8">
      <c r="B52" s="36"/>
      <c r="C52" s="36"/>
      <c r="D52" s="36"/>
      <c r="E52" s="36"/>
      <c r="F52" s="36"/>
      <c r="G52" s="36"/>
    </row>
    <row r="53" spans="1:8">
      <c r="B53" s="36"/>
      <c r="C53" s="36"/>
      <c r="D53" s="36"/>
      <c r="E53" s="36"/>
      <c r="F53" s="36"/>
      <c r="G53" s="36"/>
    </row>
    <row r="54" spans="1:8">
      <c r="B54" s="36"/>
      <c r="C54" s="36"/>
      <c r="D54" s="36"/>
      <c r="E54" s="36"/>
      <c r="F54" s="36"/>
      <c r="G54" s="36"/>
    </row>
    <row r="55" spans="1:8">
      <c r="B55" s="36"/>
      <c r="C55" s="36"/>
      <c r="D55" s="36"/>
      <c r="E55" s="36"/>
      <c r="F55" s="36"/>
      <c r="G55" s="36"/>
    </row>
    <row r="56" spans="1:8">
      <c r="B56" s="36"/>
      <c r="C56" s="36"/>
      <c r="D56" s="36"/>
      <c r="E56" s="36"/>
      <c r="F56" s="36"/>
      <c r="G56" s="36"/>
    </row>
    <row r="57" spans="1:8">
      <c r="B57" s="36"/>
      <c r="C57" s="36"/>
      <c r="D57" s="36"/>
      <c r="E57" s="36"/>
      <c r="F57" s="36"/>
      <c r="G57" s="36"/>
    </row>
    <row r="58" spans="1:8">
      <c r="B58" s="36"/>
      <c r="C58" s="36"/>
      <c r="D58" s="36"/>
      <c r="E58" s="36"/>
      <c r="F58" s="36"/>
      <c r="G58" s="36"/>
    </row>
    <row r="59" spans="1:8">
      <c r="B59" s="36"/>
      <c r="C59" s="36"/>
      <c r="D59" s="36"/>
      <c r="E59" s="36"/>
      <c r="F59" s="36"/>
      <c r="G59" s="36"/>
    </row>
    <row r="60" spans="1:8">
      <c r="B60" s="36"/>
      <c r="C60" s="36"/>
      <c r="D60" s="36"/>
      <c r="E60" s="36"/>
      <c r="F60" s="36"/>
      <c r="G60" s="36"/>
    </row>
    <row r="61" spans="1:8">
      <c r="B61" s="36"/>
      <c r="C61" s="36"/>
      <c r="D61" s="36"/>
      <c r="E61" s="36"/>
      <c r="F61" s="36"/>
      <c r="G61" s="36"/>
    </row>
    <row r="62" spans="1:8">
      <c r="B62" s="36"/>
      <c r="C62" s="36"/>
      <c r="D62" s="36"/>
      <c r="E62" s="36"/>
      <c r="F62" s="36"/>
      <c r="G62" s="36"/>
    </row>
    <row r="63" spans="1:8">
      <c r="B63" s="36"/>
      <c r="C63" s="36"/>
      <c r="D63" s="36"/>
      <c r="E63" s="36"/>
      <c r="F63" s="36"/>
      <c r="G63" s="36"/>
    </row>
    <row r="64" spans="1:8">
      <c r="B64" s="36"/>
      <c r="C64" s="36"/>
      <c r="D64" s="36"/>
      <c r="E64" s="36"/>
      <c r="F64" s="36"/>
      <c r="G64" s="36"/>
    </row>
    <row r="65" spans="2:7">
      <c r="B65" s="36"/>
      <c r="C65" s="36"/>
      <c r="D65" s="36"/>
      <c r="E65" s="36"/>
      <c r="F65" s="36"/>
      <c r="G65" s="36"/>
    </row>
    <row r="66" spans="2:7">
      <c r="B66" s="36"/>
      <c r="C66" s="36"/>
      <c r="D66" s="36"/>
      <c r="E66" s="36"/>
      <c r="F66" s="36"/>
      <c r="G66" s="36"/>
    </row>
    <row r="67" spans="2:7">
      <c r="B67" s="36"/>
      <c r="C67" s="36"/>
      <c r="D67" s="36"/>
      <c r="E67" s="36"/>
      <c r="F67" s="36"/>
      <c r="G67" s="36"/>
    </row>
    <row r="68" spans="2:7">
      <c r="B68" s="36"/>
      <c r="C68" s="36"/>
      <c r="D68" s="36"/>
      <c r="E68" s="36"/>
      <c r="F68" s="36"/>
      <c r="G68" s="36"/>
    </row>
    <row r="69" spans="2:7">
      <c r="B69" s="36"/>
      <c r="C69" s="36"/>
      <c r="D69" s="36"/>
      <c r="E69" s="36"/>
      <c r="F69" s="36"/>
      <c r="G69" s="36"/>
    </row>
    <row r="70" spans="2:7">
      <c r="B70" s="36"/>
      <c r="C70" s="36"/>
      <c r="D70" s="36"/>
      <c r="E70" s="36"/>
      <c r="F70" s="36"/>
      <c r="G70" s="36"/>
    </row>
    <row r="71" spans="2:7">
      <c r="B71" s="36"/>
      <c r="C71" s="36"/>
      <c r="D71" s="36"/>
      <c r="E71" s="36"/>
      <c r="F71" s="36"/>
      <c r="G71" s="36"/>
    </row>
    <row r="72" spans="2:7">
      <c r="B72" s="36"/>
      <c r="C72" s="36"/>
      <c r="D72" s="36"/>
      <c r="E72" s="36"/>
      <c r="F72" s="36"/>
      <c r="G72" s="36"/>
    </row>
    <row r="73" spans="2:7">
      <c r="B73" s="36"/>
      <c r="C73" s="36"/>
      <c r="D73" s="36"/>
      <c r="E73" s="36"/>
      <c r="F73" s="36"/>
      <c r="G73" s="36"/>
    </row>
    <row r="74" spans="2:7">
      <c r="B74" s="36"/>
      <c r="C74" s="36"/>
      <c r="D74" s="36"/>
      <c r="E74" s="36"/>
      <c r="F74" s="36"/>
      <c r="G74" s="36"/>
    </row>
    <row r="75" spans="2:7">
      <c r="B75" s="36"/>
      <c r="C75" s="36"/>
      <c r="D75" s="36"/>
      <c r="E75" s="36"/>
      <c r="F75" s="36"/>
      <c r="G75" s="36"/>
    </row>
    <row r="76" spans="2:7">
      <c r="B76" s="36"/>
      <c r="C76" s="36"/>
      <c r="D76" s="36"/>
      <c r="E76" s="36"/>
      <c r="F76" s="36"/>
      <c r="G76" s="36"/>
    </row>
    <row r="77" spans="2:7">
      <c r="B77" s="36"/>
      <c r="C77" s="36"/>
      <c r="D77" s="36"/>
      <c r="E77" s="36"/>
      <c r="F77" s="36"/>
      <c r="G77" s="36"/>
    </row>
    <row r="78" spans="2:7">
      <c r="B78" s="36"/>
      <c r="C78" s="36"/>
      <c r="D78" s="36"/>
      <c r="E78" s="36"/>
      <c r="F78" s="36"/>
      <c r="G78" s="36"/>
    </row>
    <row r="79" spans="2:7">
      <c r="B79" s="36"/>
      <c r="C79" s="36"/>
      <c r="D79" s="36"/>
      <c r="E79" s="36"/>
      <c r="F79" s="36"/>
      <c r="G79" s="36"/>
    </row>
    <row r="80" spans="2:7">
      <c r="B80" s="36"/>
      <c r="C80" s="36"/>
      <c r="D80" s="36"/>
      <c r="E80" s="36"/>
      <c r="F80" s="36"/>
      <c r="G80" s="36"/>
    </row>
    <row r="81" spans="2:7">
      <c r="B81" s="36"/>
      <c r="C81" s="36"/>
      <c r="D81" s="36"/>
      <c r="E81" s="36"/>
      <c r="F81" s="36"/>
      <c r="G81" s="36"/>
    </row>
    <row r="82" spans="2:7">
      <c r="B82" s="36"/>
      <c r="C82" s="36"/>
      <c r="D82" s="36"/>
      <c r="E82" s="36"/>
      <c r="F82" s="36"/>
      <c r="G82" s="36"/>
    </row>
    <row r="83" spans="2:7">
      <c r="B83" s="36"/>
      <c r="C83" s="36"/>
      <c r="D83" s="36"/>
      <c r="E83" s="36"/>
      <c r="F83" s="36"/>
      <c r="G83" s="36"/>
    </row>
    <row r="84" spans="2:7">
      <c r="B84" s="36"/>
      <c r="C84" s="36"/>
      <c r="D84" s="36"/>
      <c r="E84" s="36"/>
      <c r="F84" s="36"/>
      <c r="G84" s="36"/>
    </row>
    <row r="85" spans="2:7">
      <c r="B85" s="36"/>
      <c r="C85" s="36"/>
      <c r="D85" s="36"/>
      <c r="E85" s="36"/>
      <c r="F85" s="36"/>
      <c r="G85" s="36"/>
    </row>
    <row r="86" spans="2:7">
      <c r="B86" s="36"/>
      <c r="C86" s="36"/>
      <c r="D86" s="36"/>
      <c r="E86" s="36"/>
      <c r="F86" s="36"/>
      <c r="G86" s="36"/>
    </row>
    <row r="87" spans="2:7">
      <c r="B87" s="36"/>
      <c r="C87" s="36"/>
      <c r="D87" s="36"/>
      <c r="E87" s="36"/>
      <c r="F87" s="36"/>
      <c r="G87" s="36"/>
    </row>
    <row r="88" spans="2:7">
      <c r="B88" s="36"/>
      <c r="C88" s="36"/>
      <c r="D88" s="36"/>
      <c r="E88" s="36"/>
      <c r="F88" s="36"/>
      <c r="G88" s="36"/>
    </row>
    <row r="89" spans="2:7">
      <c r="B89" s="36"/>
      <c r="C89" s="36"/>
      <c r="D89" s="36"/>
      <c r="E89" s="36"/>
      <c r="F89" s="36"/>
      <c r="G89" s="36"/>
    </row>
    <row r="90" spans="2:7">
      <c r="B90" s="36"/>
      <c r="C90" s="36"/>
      <c r="D90" s="36"/>
      <c r="E90" s="36"/>
      <c r="F90" s="36"/>
      <c r="G90" s="36"/>
    </row>
    <row r="91" spans="2:7">
      <c r="B91" s="36"/>
      <c r="C91" s="36"/>
      <c r="D91" s="36"/>
      <c r="E91" s="36"/>
      <c r="F91" s="36"/>
      <c r="G91" s="36"/>
    </row>
    <row r="92" spans="2:7">
      <c r="B92" s="36"/>
      <c r="C92" s="36"/>
      <c r="D92" s="36"/>
      <c r="E92" s="36"/>
      <c r="F92" s="36"/>
      <c r="G92" s="36"/>
    </row>
    <row r="93" spans="2:7">
      <c r="B93" s="36"/>
      <c r="C93" s="36"/>
      <c r="D93" s="36"/>
      <c r="E93" s="36"/>
      <c r="F93" s="36"/>
      <c r="G93" s="36"/>
    </row>
    <row r="94" spans="2:7">
      <c r="B94" s="36"/>
      <c r="C94" s="36"/>
      <c r="D94" s="36"/>
      <c r="E94" s="36"/>
      <c r="F94" s="36"/>
      <c r="G94" s="36"/>
    </row>
    <row r="95" spans="2:7">
      <c r="B95" s="36"/>
      <c r="C95" s="36"/>
      <c r="D95" s="36"/>
      <c r="E95" s="36"/>
      <c r="F95" s="36"/>
      <c r="G95" s="36"/>
    </row>
    <row r="96" spans="2:7">
      <c r="B96" s="36"/>
      <c r="C96" s="36"/>
      <c r="D96" s="36"/>
      <c r="E96" s="36"/>
      <c r="F96" s="36"/>
      <c r="G96" s="36"/>
    </row>
    <row r="97" spans="2:7">
      <c r="B97" s="36"/>
      <c r="C97" s="36"/>
      <c r="D97" s="36"/>
      <c r="E97" s="36"/>
      <c r="F97" s="36"/>
      <c r="G97" s="36"/>
    </row>
    <row r="98" spans="2:7">
      <c r="B98" s="36"/>
      <c r="C98" s="36"/>
      <c r="D98" s="36"/>
      <c r="E98" s="36"/>
      <c r="F98" s="36"/>
      <c r="G98" s="36"/>
    </row>
    <row r="99" spans="2:7">
      <c r="B99" s="36"/>
      <c r="C99" s="36"/>
      <c r="D99" s="36"/>
      <c r="E99" s="36"/>
      <c r="F99" s="36"/>
      <c r="G99" s="36"/>
    </row>
    <row r="100" spans="2:7">
      <c r="B100" s="36"/>
      <c r="C100" s="36"/>
      <c r="D100" s="36"/>
      <c r="E100" s="36"/>
      <c r="F100" s="36"/>
      <c r="G100" s="36"/>
    </row>
    <row r="101" spans="2:7">
      <c r="B101" s="36"/>
      <c r="C101" s="36"/>
      <c r="D101" s="36"/>
      <c r="E101" s="36"/>
      <c r="F101" s="36"/>
      <c r="G101" s="36"/>
    </row>
    <row r="102" spans="2:7">
      <c r="B102" s="36"/>
      <c r="C102" s="36"/>
      <c r="D102" s="36"/>
      <c r="E102" s="36"/>
      <c r="F102" s="36"/>
      <c r="G102" s="36"/>
    </row>
    <row r="103" spans="2:7">
      <c r="B103" s="36"/>
      <c r="C103" s="36"/>
      <c r="D103" s="36"/>
      <c r="E103" s="36"/>
      <c r="F103" s="36"/>
      <c r="G103" s="36"/>
    </row>
    <row r="104" spans="2:7">
      <c r="B104" s="36"/>
      <c r="C104" s="36"/>
      <c r="D104" s="36"/>
      <c r="E104" s="36"/>
      <c r="F104" s="36"/>
      <c r="G104" s="36"/>
    </row>
    <row r="105" spans="2:7">
      <c r="B105" s="36"/>
      <c r="C105" s="36"/>
      <c r="D105" s="36"/>
      <c r="E105" s="36"/>
      <c r="F105" s="36"/>
      <c r="G105" s="36"/>
    </row>
    <row r="106" spans="2:7">
      <c r="B106" s="36"/>
      <c r="C106" s="36"/>
      <c r="D106" s="36"/>
      <c r="E106" s="36"/>
      <c r="F106" s="36"/>
      <c r="G106" s="36"/>
    </row>
    <row r="107" spans="2:7">
      <c r="B107" s="36"/>
      <c r="C107" s="36"/>
      <c r="D107" s="36"/>
      <c r="E107" s="36"/>
      <c r="F107" s="36"/>
      <c r="G107" s="36"/>
    </row>
    <row r="108" spans="2:7">
      <c r="B108" s="36"/>
      <c r="C108" s="36"/>
      <c r="D108" s="36"/>
      <c r="E108" s="36"/>
      <c r="F108" s="36"/>
      <c r="G108" s="36"/>
    </row>
    <row r="109" spans="2:7">
      <c r="B109" s="36"/>
      <c r="C109" s="36"/>
      <c r="D109" s="36"/>
      <c r="E109" s="36"/>
      <c r="F109" s="36"/>
      <c r="G109" s="36"/>
    </row>
    <row r="110" spans="2:7">
      <c r="B110" s="36"/>
      <c r="C110" s="36"/>
      <c r="D110" s="36"/>
      <c r="E110" s="36"/>
      <c r="F110" s="36"/>
      <c r="G110" s="36"/>
    </row>
    <row r="111" spans="2:7">
      <c r="B111" s="36"/>
      <c r="C111" s="36"/>
      <c r="D111" s="36"/>
      <c r="E111" s="36"/>
      <c r="F111" s="36"/>
      <c r="G111" s="36"/>
    </row>
    <row r="112" spans="2:7">
      <c r="B112" s="36"/>
      <c r="C112" s="36"/>
      <c r="D112" s="36"/>
      <c r="E112" s="36"/>
      <c r="F112" s="36"/>
      <c r="G112" s="36"/>
    </row>
    <row r="113" spans="2:7">
      <c r="B113" s="36"/>
      <c r="C113" s="36"/>
      <c r="D113" s="36"/>
      <c r="E113" s="36"/>
      <c r="F113" s="36"/>
      <c r="G113" s="36"/>
    </row>
    <row r="114" spans="2:7">
      <c r="B114" s="36"/>
      <c r="C114" s="36"/>
      <c r="D114" s="36"/>
      <c r="E114" s="36"/>
      <c r="F114" s="36"/>
      <c r="G114" s="36"/>
    </row>
    <row r="115" spans="2:7">
      <c r="B115" s="36"/>
      <c r="C115" s="36"/>
      <c r="D115" s="36"/>
      <c r="E115" s="36"/>
      <c r="F115" s="36"/>
      <c r="G115" s="36"/>
    </row>
    <row r="116" spans="2:7">
      <c r="B116" s="36"/>
      <c r="C116" s="36"/>
      <c r="D116" s="36"/>
      <c r="E116" s="36"/>
      <c r="F116" s="36"/>
      <c r="G116" s="36"/>
    </row>
    <row r="117" spans="2:7">
      <c r="B117" s="36"/>
      <c r="C117" s="36"/>
      <c r="D117" s="36"/>
      <c r="E117" s="36"/>
      <c r="F117" s="36"/>
      <c r="G117" s="36"/>
    </row>
    <row r="118" spans="2:7">
      <c r="B118" s="36"/>
      <c r="C118" s="36"/>
      <c r="D118" s="36"/>
      <c r="E118" s="36"/>
      <c r="F118" s="36"/>
      <c r="G118" s="36"/>
    </row>
    <row r="119" spans="2:7">
      <c r="B119" s="36"/>
      <c r="C119" s="36"/>
      <c r="D119" s="36"/>
      <c r="E119" s="36"/>
      <c r="F119" s="36"/>
      <c r="G119" s="36"/>
    </row>
    <row r="120" spans="2:7">
      <c r="B120" s="36"/>
      <c r="C120" s="36"/>
      <c r="D120" s="36"/>
      <c r="E120" s="36"/>
      <c r="F120" s="36"/>
      <c r="G120" s="36"/>
    </row>
    <row r="121" spans="2:7">
      <c r="B121" s="36"/>
      <c r="C121" s="36"/>
      <c r="D121" s="36"/>
      <c r="E121" s="36"/>
      <c r="F121" s="36"/>
      <c r="G121" s="36"/>
    </row>
    <row r="122" spans="2:7">
      <c r="B122" s="36"/>
      <c r="C122" s="36"/>
      <c r="D122" s="36"/>
      <c r="E122" s="36"/>
      <c r="F122" s="36"/>
      <c r="G122" s="36"/>
    </row>
    <row r="123" spans="2:7">
      <c r="B123" s="36"/>
      <c r="C123" s="36"/>
      <c r="D123" s="36"/>
      <c r="E123" s="36"/>
      <c r="F123" s="36"/>
      <c r="G123" s="36"/>
    </row>
    <row r="124" spans="2:7">
      <c r="B124" s="36"/>
      <c r="C124" s="36"/>
      <c r="D124" s="36"/>
      <c r="E124" s="36"/>
      <c r="F124" s="36"/>
      <c r="G124" s="36"/>
    </row>
    <row r="125" spans="2:7">
      <c r="B125" s="36"/>
      <c r="C125" s="36"/>
      <c r="D125" s="36"/>
      <c r="E125" s="36"/>
      <c r="F125" s="36"/>
      <c r="G125" s="36"/>
    </row>
    <row r="126" spans="2:7">
      <c r="B126" s="36"/>
      <c r="C126" s="36"/>
      <c r="D126" s="36"/>
      <c r="E126" s="36"/>
      <c r="F126" s="36"/>
      <c r="G126" s="36"/>
    </row>
    <row r="127" spans="2:7">
      <c r="B127" s="36"/>
      <c r="C127" s="36"/>
      <c r="D127" s="36"/>
      <c r="E127" s="36"/>
      <c r="F127" s="36"/>
      <c r="G127" s="36"/>
    </row>
    <row r="128" spans="2:7">
      <c r="B128" s="36"/>
      <c r="C128" s="36"/>
      <c r="D128" s="36"/>
      <c r="E128" s="36"/>
      <c r="F128" s="36"/>
      <c r="G128" s="36"/>
    </row>
    <row r="129" spans="2:7">
      <c r="B129" s="36"/>
      <c r="C129" s="36"/>
      <c r="D129" s="36"/>
      <c r="E129" s="36"/>
      <c r="F129" s="36"/>
      <c r="G129" s="36"/>
    </row>
    <row r="130" spans="2:7">
      <c r="B130" s="36"/>
      <c r="C130" s="36"/>
      <c r="D130" s="36"/>
      <c r="E130" s="36"/>
      <c r="F130" s="36"/>
      <c r="G130" s="36"/>
    </row>
    <row r="131" spans="2:7">
      <c r="B131" s="36"/>
      <c r="C131" s="36"/>
      <c r="D131" s="36"/>
      <c r="E131" s="36"/>
      <c r="F131" s="36"/>
      <c r="G131" s="36"/>
    </row>
    <row r="132" spans="2:7">
      <c r="B132" s="36"/>
      <c r="C132" s="36"/>
      <c r="D132" s="36"/>
      <c r="E132" s="36"/>
      <c r="F132" s="36"/>
      <c r="G132" s="36"/>
    </row>
    <row r="133" spans="2:7">
      <c r="B133" s="36"/>
      <c r="C133" s="36"/>
      <c r="D133" s="36"/>
      <c r="E133" s="36"/>
      <c r="F133" s="36"/>
      <c r="G133" s="36"/>
    </row>
    <row r="134" spans="2:7">
      <c r="B134" s="36"/>
      <c r="C134" s="36"/>
      <c r="D134" s="36"/>
      <c r="E134" s="36"/>
      <c r="F134" s="36"/>
      <c r="G134" s="36"/>
    </row>
    <row r="135" spans="2:7">
      <c r="B135" s="36"/>
      <c r="C135" s="36"/>
      <c r="D135" s="36"/>
      <c r="E135" s="36"/>
      <c r="F135" s="36"/>
      <c r="G135" s="36"/>
    </row>
    <row r="136" spans="2:7">
      <c r="B136" s="36"/>
      <c r="C136" s="36"/>
      <c r="D136" s="36"/>
      <c r="E136" s="36"/>
      <c r="F136" s="36"/>
      <c r="G136" s="36"/>
    </row>
    <row r="137" spans="2:7">
      <c r="B137" s="36"/>
      <c r="C137" s="36"/>
      <c r="D137" s="36"/>
      <c r="E137" s="36"/>
      <c r="F137" s="36"/>
      <c r="G137" s="36"/>
    </row>
    <row r="138" spans="2:7">
      <c r="B138" s="36"/>
      <c r="C138" s="36"/>
      <c r="D138" s="36"/>
      <c r="E138" s="36"/>
      <c r="F138" s="36"/>
      <c r="G138" s="36"/>
    </row>
    <row r="139" spans="2:7">
      <c r="B139" s="36"/>
      <c r="C139" s="36"/>
      <c r="D139" s="36"/>
      <c r="E139" s="36"/>
      <c r="F139" s="36"/>
      <c r="G139" s="36"/>
    </row>
    <row r="140" spans="2:7">
      <c r="B140" s="36"/>
      <c r="C140" s="36"/>
      <c r="D140" s="36"/>
      <c r="E140" s="36"/>
      <c r="F140" s="36"/>
      <c r="G140" s="36"/>
    </row>
    <row r="141" spans="2:7">
      <c r="B141" s="36"/>
      <c r="C141" s="36"/>
      <c r="D141" s="36"/>
      <c r="E141" s="36"/>
      <c r="F141" s="36"/>
      <c r="G141" s="36"/>
    </row>
    <row r="142" spans="2:7">
      <c r="B142" s="36"/>
      <c r="C142" s="36"/>
      <c r="D142" s="36"/>
      <c r="E142" s="36"/>
      <c r="F142" s="36"/>
      <c r="G142" s="36"/>
    </row>
    <row r="143" spans="2:7">
      <c r="B143" s="36"/>
      <c r="C143" s="36"/>
      <c r="D143" s="36"/>
      <c r="E143" s="36"/>
      <c r="F143" s="36"/>
      <c r="G143" s="36"/>
    </row>
    <row r="144" spans="2:7">
      <c r="B144" s="36"/>
      <c r="C144" s="36"/>
      <c r="D144" s="36"/>
      <c r="E144" s="36"/>
      <c r="F144" s="36"/>
      <c r="G144" s="36"/>
    </row>
    <row r="145" spans="2:7">
      <c r="B145" s="36"/>
      <c r="C145" s="36"/>
      <c r="D145" s="36"/>
      <c r="E145" s="36"/>
      <c r="F145" s="36"/>
      <c r="G145" s="36"/>
    </row>
    <row r="146" spans="2:7">
      <c r="B146" s="36"/>
      <c r="C146" s="36"/>
      <c r="D146" s="36"/>
      <c r="E146" s="36"/>
      <c r="F146" s="36"/>
      <c r="G146" s="36"/>
    </row>
    <row r="147" spans="2:7">
      <c r="B147" s="36"/>
      <c r="C147" s="36"/>
      <c r="D147" s="36"/>
      <c r="E147" s="36"/>
      <c r="F147" s="36"/>
      <c r="G147" s="36"/>
    </row>
    <row r="148" spans="2:7">
      <c r="B148" s="36"/>
      <c r="C148" s="36"/>
      <c r="D148" s="36"/>
      <c r="E148" s="36"/>
      <c r="F148" s="36"/>
      <c r="G148" s="36"/>
    </row>
    <row r="149" spans="2:7">
      <c r="B149" s="36"/>
      <c r="C149" s="36"/>
      <c r="D149" s="36"/>
      <c r="E149" s="36"/>
      <c r="F149" s="36"/>
      <c r="G149" s="36"/>
    </row>
    <row r="150" spans="2:7">
      <c r="B150" s="36"/>
      <c r="C150" s="36"/>
      <c r="D150" s="36"/>
      <c r="E150" s="36"/>
      <c r="F150" s="36"/>
      <c r="G150" s="36"/>
    </row>
    <row r="151" spans="2:7">
      <c r="B151" s="36"/>
      <c r="C151" s="36"/>
      <c r="D151" s="36"/>
      <c r="E151" s="36"/>
      <c r="F151" s="36"/>
      <c r="G151" s="36"/>
    </row>
    <row r="152" spans="2:7">
      <c r="B152" s="36"/>
      <c r="C152" s="36"/>
      <c r="D152" s="36"/>
      <c r="E152" s="36"/>
      <c r="F152" s="36"/>
      <c r="G152" s="36"/>
    </row>
    <row r="153" spans="2:7">
      <c r="B153" s="36"/>
      <c r="C153" s="36"/>
      <c r="D153" s="36"/>
      <c r="E153" s="36"/>
      <c r="F153" s="36"/>
      <c r="G153" s="36"/>
    </row>
    <row r="154" spans="2:7">
      <c r="B154" s="36"/>
      <c r="C154" s="36"/>
      <c r="D154" s="36"/>
      <c r="E154" s="36"/>
      <c r="F154" s="36"/>
      <c r="G154" s="36"/>
    </row>
    <row r="155" spans="2:7">
      <c r="B155" s="36"/>
      <c r="C155" s="36"/>
      <c r="D155" s="36"/>
      <c r="E155" s="36"/>
      <c r="F155" s="36"/>
      <c r="G155" s="36"/>
    </row>
    <row r="156" spans="2:7">
      <c r="B156" s="36"/>
      <c r="C156" s="36"/>
      <c r="D156" s="36"/>
      <c r="E156" s="36"/>
      <c r="F156" s="36"/>
      <c r="G156" s="36"/>
    </row>
    <row r="157" spans="2:7">
      <c r="B157" s="36"/>
      <c r="C157" s="36"/>
      <c r="D157" s="36"/>
      <c r="E157" s="36"/>
      <c r="F157" s="36"/>
      <c r="G157" s="36"/>
    </row>
    <row r="158" spans="2:7">
      <c r="B158" s="36"/>
      <c r="C158" s="36"/>
      <c r="D158" s="36"/>
      <c r="E158" s="36"/>
      <c r="F158" s="36"/>
      <c r="G158" s="36"/>
    </row>
    <row r="159" spans="2:7">
      <c r="B159" s="36"/>
      <c r="C159" s="36"/>
      <c r="D159" s="36"/>
      <c r="E159" s="36"/>
      <c r="F159" s="36"/>
      <c r="G159" s="36"/>
    </row>
    <row r="160" spans="2:7">
      <c r="B160" s="36"/>
      <c r="C160" s="36"/>
      <c r="D160" s="36"/>
      <c r="E160" s="36"/>
      <c r="F160" s="36"/>
      <c r="G160" s="36"/>
    </row>
    <row r="161" spans="2:7">
      <c r="B161" s="36"/>
      <c r="C161" s="36"/>
      <c r="D161" s="36"/>
      <c r="E161" s="36"/>
      <c r="F161" s="36"/>
      <c r="G161" s="36"/>
    </row>
    <row r="162" spans="2:7">
      <c r="B162" s="36"/>
      <c r="C162" s="36"/>
      <c r="D162" s="36"/>
      <c r="E162" s="36"/>
      <c r="F162" s="36"/>
      <c r="G162" s="36"/>
    </row>
    <row r="163" spans="2:7">
      <c r="B163" s="36"/>
      <c r="C163" s="36"/>
      <c r="D163" s="36"/>
      <c r="E163" s="36"/>
      <c r="F163" s="36"/>
      <c r="G163" s="36"/>
    </row>
    <row r="164" spans="2:7">
      <c r="B164" s="36"/>
      <c r="C164" s="36"/>
      <c r="D164" s="36"/>
      <c r="E164" s="36"/>
      <c r="F164" s="36"/>
      <c r="G164" s="36"/>
    </row>
    <row r="165" spans="2:7">
      <c r="B165" s="36"/>
      <c r="C165" s="36"/>
      <c r="D165" s="36"/>
      <c r="E165" s="36"/>
      <c r="F165" s="36"/>
      <c r="G165" s="36"/>
    </row>
    <row r="166" spans="2:7">
      <c r="B166" s="36"/>
      <c r="C166" s="36"/>
      <c r="D166" s="36"/>
      <c r="E166" s="36"/>
      <c r="F166" s="36"/>
      <c r="G166" s="36"/>
    </row>
    <row r="167" spans="2:7">
      <c r="B167" s="36"/>
      <c r="C167" s="36"/>
      <c r="D167" s="36"/>
      <c r="E167" s="36"/>
      <c r="F167" s="36"/>
      <c r="G167" s="36"/>
    </row>
    <row r="168" spans="2:7">
      <c r="B168" s="36"/>
      <c r="C168" s="36"/>
      <c r="D168" s="36"/>
      <c r="E168" s="36"/>
      <c r="F168" s="36"/>
      <c r="G168" s="36"/>
    </row>
    <row r="169" spans="2:7">
      <c r="B169" s="36"/>
      <c r="C169" s="36"/>
      <c r="D169" s="36"/>
      <c r="E169" s="36"/>
      <c r="F169" s="36"/>
      <c r="G169" s="36"/>
    </row>
    <row r="170" spans="2:7">
      <c r="B170" s="36"/>
      <c r="C170" s="36"/>
      <c r="D170" s="36"/>
      <c r="E170" s="36"/>
      <c r="F170" s="36"/>
      <c r="G170" s="36"/>
    </row>
    <row r="171" spans="2:7">
      <c r="B171" s="36"/>
      <c r="C171" s="36"/>
      <c r="D171" s="36"/>
      <c r="E171" s="36"/>
      <c r="F171" s="36"/>
      <c r="G171" s="36"/>
    </row>
    <row r="172" spans="2:7">
      <c r="B172" s="36"/>
      <c r="C172" s="36"/>
      <c r="D172" s="36"/>
      <c r="E172" s="36"/>
      <c r="F172" s="36"/>
      <c r="G172" s="36"/>
    </row>
    <row r="173" spans="2:7">
      <c r="B173" s="36"/>
      <c r="C173" s="36"/>
      <c r="D173" s="36"/>
      <c r="E173" s="36"/>
      <c r="F173" s="36"/>
      <c r="G173" s="36"/>
    </row>
    <row r="174" spans="2:7">
      <c r="B174" s="36"/>
      <c r="C174" s="36"/>
      <c r="D174" s="36"/>
      <c r="E174" s="36"/>
      <c r="F174" s="36"/>
      <c r="G174" s="36"/>
    </row>
    <row r="175" spans="2:7">
      <c r="B175" s="36"/>
      <c r="C175" s="36"/>
      <c r="D175" s="36"/>
      <c r="E175" s="36"/>
      <c r="F175" s="36"/>
      <c r="G175" s="36"/>
    </row>
    <row r="176" spans="2:7">
      <c r="B176" s="36"/>
      <c r="C176" s="36"/>
      <c r="D176" s="36"/>
      <c r="E176" s="36"/>
      <c r="F176" s="36"/>
      <c r="G176" s="36"/>
    </row>
    <row r="177" spans="2:7">
      <c r="B177" s="36"/>
      <c r="C177" s="36"/>
      <c r="D177" s="36"/>
      <c r="E177" s="36"/>
      <c r="F177" s="36"/>
      <c r="G177" s="36"/>
    </row>
    <row r="178" spans="2:7">
      <c r="B178" s="36"/>
      <c r="C178" s="36"/>
      <c r="D178" s="36"/>
      <c r="E178" s="36"/>
      <c r="F178" s="36"/>
      <c r="G178" s="36"/>
    </row>
    <row r="179" spans="2:7">
      <c r="B179" s="36"/>
      <c r="C179" s="36"/>
      <c r="D179" s="36"/>
      <c r="E179" s="36"/>
      <c r="F179" s="36"/>
      <c r="G179" s="36"/>
    </row>
    <row r="180" spans="2:7">
      <c r="B180" s="36"/>
      <c r="C180" s="36"/>
      <c r="D180" s="36"/>
      <c r="E180" s="36"/>
      <c r="F180" s="36"/>
      <c r="G180" s="36"/>
    </row>
    <row r="181" spans="2:7">
      <c r="B181" s="36"/>
      <c r="C181" s="36"/>
      <c r="D181" s="36"/>
      <c r="E181" s="36"/>
      <c r="F181" s="36"/>
      <c r="G181" s="36"/>
    </row>
    <row r="182" spans="2:7">
      <c r="B182" s="36"/>
      <c r="C182" s="36"/>
      <c r="D182" s="36"/>
      <c r="E182" s="36"/>
      <c r="F182" s="36"/>
      <c r="G182" s="36"/>
    </row>
    <row r="183" spans="2:7">
      <c r="B183" s="36"/>
      <c r="C183" s="36"/>
      <c r="D183" s="36"/>
      <c r="E183" s="36"/>
      <c r="F183" s="36"/>
      <c r="G183" s="36"/>
    </row>
    <row r="184" spans="2:7">
      <c r="B184" s="36"/>
      <c r="C184" s="36"/>
      <c r="D184" s="36"/>
      <c r="E184" s="36"/>
      <c r="F184" s="36"/>
      <c r="G184" s="36"/>
    </row>
    <row r="185" spans="2:7">
      <c r="B185" s="36"/>
      <c r="C185" s="36"/>
      <c r="D185" s="36"/>
      <c r="E185" s="36"/>
      <c r="F185" s="36"/>
      <c r="G185" s="36"/>
    </row>
    <row r="186" spans="2:7">
      <c r="B186" s="36"/>
      <c r="C186" s="36"/>
      <c r="D186" s="36"/>
      <c r="E186" s="36"/>
      <c r="F186" s="36"/>
      <c r="G186" s="36"/>
    </row>
    <row r="187" spans="2:7">
      <c r="B187" s="36"/>
      <c r="C187" s="36"/>
      <c r="D187" s="36"/>
      <c r="E187" s="36"/>
      <c r="F187" s="36"/>
      <c r="G187" s="36"/>
    </row>
    <row r="188" spans="2:7">
      <c r="B188" s="36"/>
      <c r="C188" s="36"/>
      <c r="D188" s="36"/>
      <c r="E188" s="36"/>
      <c r="F188" s="36"/>
      <c r="G188" s="36"/>
    </row>
    <row r="189" spans="2:7">
      <c r="B189" s="36"/>
      <c r="C189" s="36"/>
      <c r="D189" s="36"/>
      <c r="E189" s="36"/>
      <c r="F189" s="36"/>
      <c r="G189" s="36"/>
    </row>
    <row r="190" spans="2:7">
      <c r="B190" s="36"/>
      <c r="C190" s="36"/>
      <c r="D190" s="36"/>
      <c r="E190" s="36"/>
      <c r="F190" s="36"/>
      <c r="G190" s="36"/>
    </row>
    <row r="191" spans="2:7">
      <c r="B191" s="36"/>
      <c r="C191" s="36"/>
      <c r="D191" s="36"/>
      <c r="E191" s="36"/>
      <c r="F191" s="36"/>
      <c r="G191" s="36"/>
    </row>
    <row r="192" spans="2:7">
      <c r="B192" s="36"/>
      <c r="C192" s="36"/>
      <c r="D192" s="36"/>
      <c r="E192" s="36"/>
      <c r="F192" s="36"/>
      <c r="G192" s="36"/>
    </row>
    <row r="193" spans="2:7">
      <c r="B193" s="36"/>
      <c r="C193" s="36"/>
      <c r="D193" s="36"/>
      <c r="E193" s="36"/>
      <c r="F193" s="36"/>
      <c r="G193" s="36"/>
    </row>
    <row r="194" spans="2:7">
      <c r="B194" s="36"/>
      <c r="C194" s="36"/>
      <c r="D194" s="36"/>
      <c r="E194" s="36"/>
      <c r="F194" s="36"/>
      <c r="G194" s="36"/>
    </row>
    <row r="195" spans="2:7">
      <c r="B195" s="36"/>
      <c r="C195" s="36"/>
      <c r="D195" s="36"/>
      <c r="E195" s="36"/>
      <c r="F195" s="36"/>
      <c r="G195" s="36"/>
    </row>
    <row r="196" spans="2:7">
      <c r="B196" s="36"/>
      <c r="C196" s="36"/>
      <c r="D196" s="36"/>
      <c r="E196" s="36"/>
      <c r="F196" s="36"/>
      <c r="G196" s="36"/>
    </row>
    <row r="197" spans="2:7">
      <c r="B197" s="36"/>
      <c r="C197" s="36"/>
      <c r="D197" s="36"/>
      <c r="E197" s="36"/>
      <c r="F197" s="36"/>
      <c r="G197" s="36"/>
    </row>
    <row r="198" spans="2:7">
      <c r="B198" s="36"/>
      <c r="C198" s="36"/>
      <c r="D198" s="36"/>
      <c r="E198" s="36"/>
      <c r="F198" s="36"/>
      <c r="G198" s="36"/>
    </row>
    <row r="199" spans="2:7">
      <c r="B199" s="36"/>
      <c r="C199" s="36"/>
      <c r="D199" s="36"/>
      <c r="E199" s="36"/>
      <c r="F199" s="36"/>
      <c r="G199" s="36"/>
    </row>
    <row r="200" spans="2:7">
      <c r="B200" s="36"/>
      <c r="C200" s="36"/>
      <c r="D200" s="36"/>
      <c r="E200" s="36"/>
      <c r="F200" s="36"/>
      <c r="G200" s="36"/>
    </row>
    <row r="201" spans="2:7">
      <c r="B201" s="36"/>
      <c r="C201" s="36"/>
      <c r="D201" s="36"/>
      <c r="E201" s="36"/>
      <c r="F201" s="36"/>
      <c r="G201" s="36"/>
    </row>
    <row r="202" spans="2:7">
      <c r="B202" s="36"/>
      <c r="C202" s="36"/>
      <c r="D202" s="36"/>
      <c r="E202" s="36"/>
      <c r="F202" s="36"/>
      <c r="G202" s="36"/>
    </row>
    <row r="203" spans="2:7">
      <c r="B203" s="36"/>
      <c r="C203" s="36"/>
      <c r="D203" s="36"/>
      <c r="E203" s="36"/>
      <c r="F203" s="36"/>
      <c r="G203" s="36"/>
    </row>
    <row r="204" spans="2:7">
      <c r="B204" s="36"/>
      <c r="C204" s="36"/>
      <c r="D204" s="36"/>
      <c r="E204" s="36"/>
      <c r="F204" s="36"/>
      <c r="G204" s="36"/>
    </row>
    <row r="205" spans="2:7">
      <c r="B205" s="36"/>
      <c r="C205" s="36"/>
      <c r="D205" s="36"/>
      <c r="E205" s="36"/>
      <c r="F205" s="36"/>
      <c r="G205" s="36"/>
    </row>
    <row r="206" spans="2:7">
      <c r="B206" s="36"/>
      <c r="C206" s="36"/>
      <c r="D206" s="36"/>
      <c r="E206" s="36"/>
      <c r="F206" s="36"/>
      <c r="G206" s="36"/>
    </row>
    <row r="207" spans="2:7">
      <c r="B207" s="36"/>
      <c r="C207" s="36"/>
      <c r="D207" s="36"/>
      <c r="E207" s="36"/>
      <c r="F207" s="36"/>
      <c r="G207" s="36"/>
    </row>
    <row r="208" spans="2:7">
      <c r="B208" s="36"/>
      <c r="C208" s="36"/>
      <c r="D208" s="36"/>
      <c r="E208" s="36"/>
      <c r="F208" s="36"/>
      <c r="G208" s="36"/>
    </row>
    <row r="209" spans="2:7">
      <c r="B209" s="36"/>
      <c r="C209" s="36"/>
      <c r="D209" s="36"/>
      <c r="E209" s="36"/>
      <c r="F209" s="36"/>
      <c r="G209" s="36"/>
    </row>
    <row r="210" spans="2:7">
      <c r="B210" s="36"/>
      <c r="C210" s="36"/>
      <c r="D210" s="36"/>
      <c r="E210" s="36"/>
      <c r="F210" s="36"/>
      <c r="G210" s="36"/>
    </row>
    <row r="211" spans="2:7">
      <c r="B211" s="36"/>
      <c r="C211" s="36"/>
      <c r="D211" s="36"/>
      <c r="E211" s="36"/>
      <c r="F211" s="36"/>
      <c r="G211" s="36"/>
    </row>
  </sheetData>
  <sheetProtection password="E345" sheet="1" objects="1" scenarios="1" formatRows="0"/>
  <protectedRanges>
    <protectedRange sqref="D14:G14 D16:G16 D18:G18 D20:G20 D22:G22 D24:G24 D26:G26 D33:G33 D35:G35 D37:G37 D39:G39 D41:G41 D43:G43 D45:G45 D47:G47" name="Intervalo1"/>
  </protectedRanges>
  <mergeCells count="32">
    <mergeCell ref="B36:B37"/>
    <mergeCell ref="D51:G51"/>
    <mergeCell ref="D49:G49"/>
    <mergeCell ref="D50:G50"/>
    <mergeCell ref="B38:B39"/>
    <mergeCell ref="B40:B41"/>
    <mergeCell ref="B44:B45"/>
    <mergeCell ref="B46:B47"/>
    <mergeCell ref="B23:B24"/>
    <mergeCell ref="B25:B26"/>
    <mergeCell ref="D9:F9"/>
    <mergeCell ref="D10:F10"/>
    <mergeCell ref="B42:B43"/>
    <mergeCell ref="B13:B14"/>
    <mergeCell ref="B15:B16"/>
    <mergeCell ref="B17:B18"/>
    <mergeCell ref="B19:B20"/>
    <mergeCell ref="C12:G12"/>
    <mergeCell ref="D28:G28"/>
    <mergeCell ref="D29:G29"/>
    <mergeCell ref="D30:G30"/>
    <mergeCell ref="C31:G31"/>
    <mergeCell ref="B32:B33"/>
    <mergeCell ref="B34:B35"/>
    <mergeCell ref="D8:F8"/>
    <mergeCell ref="B21:B22"/>
    <mergeCell ref="D7:F7"/>
    <mergeCell ref="B4:G4"/>
    <mergeCell ref="B6:C6"/>
    <mergeCell ref="B7:C10"/>
    <mergeCell ref="D6:G6"/>
    <mergeCell ref="C11:G11"/>
  </mergeCells>
  <phoneticPr fontId="8" type="noConversion"/>
  <dataValidations count="1">
    <dataValidation type="custom" allowBlank="1" showInputMessage="1" showErrorMessage="1" error="Choice only one box" sqref="D14:G14 D45:G45 D16:G16 D18:G18 D20:G20 D22:G22 D24:G24 D26:G26 D33:G33 D35:G35 D37:G37 D39:G39 D41:G41 D43:G43 D47:G47">
      <formula1>COUNTA($D14:$G14)=1</formula1>
    </dataValidation>
  </dataValidations>
  <printOptions horizontalCentered="1"/>
  <pageMargins left="0.59055118110236227" right="0.59055118110236227" top="0.43307086614173229" bottom="0.59055118110236227" header="0.31496062992125984" footer="0.27559055118110237"/>
  <pageSetup scale="71" fitToHeight="28" orientation="portrait"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H24"/>
  <sheetViews>
    <sheetView showGridLines="0" topLeftCell="A13" workbookViewId="0">
      <selection activeCell="C27" sqref="C27"/>
    </sheetView>
  </sheetViews>
  <sheetFormatPr baseColWidth="10" defaultColWidth="9.140625" defaultRowHeight="12.75"/>
  <cols>
    <col min="1" max="1" width="0.140625" customWidth="1"/>
    <col min="2" max="2" width="3.140625" customWidth="1"/>
    <col min="3" max="3" width="77.42578125" customWidth="1"/>
    <col min="4" max="4" width="2.5703125" customWidth="1"/>
    <col min="5" max="8" width="2" customWidth="1"/>
  </cols>
  <sheetData>
    <row r="1" spans="2:8" ht="13.5" thickBot="1"/>
    <row r="2" spans="2:8" ht="13.5" thickBot="1">
      <c r="B2" s="425" t="s">
        <v>14</v>
      </c>
      <c r="C2" s="426"/>
      <c r="D2" s="426"/>
      <c r="E2" s="426"/>
      <c r="F2" s="426"/>
      <c r="G2" s="426"/>
      <c r="H2" s="427"/>
    </row>
    <row r="3" spans="2:8" ht="13.5" thickBot="1"/>
    <row r="4" spans="2:8" ht="13.5" thickBot="1">
      <c r="B4" s="428" t="s">
        <v>15</v>
      </c>
      <c r="C4" s="429"/>
      <c r="D4" s="430" t="s">
        <v>16</v>
      </c>
      <c r="E4" s="430"/>
      <c r="F4" s="430"/>
      <c r="G4" s="430"/>
      <c r="H4" s="431"/>
    </row>
    <row r="5" spans="2:8" ht="56.25" customHeight="1">
      <c r="B5" s="432" t="s">
        <v>17</v>
      </c>
      <c r="C5" s="433"/>
      <c r="D5" s="433"/>
      <c r="E5" s="433"/>
      <c r="F5" s="433"/>
      <c r="G5" s="433"/>
      <c r="H5" s="434"/>
    </row>
    <row r="6" spans="2:8" ht="25.5">
      <c r="B6" s="1">
        <v>1</v>
      </c>
      <c r="C6" s="19" t="s">
        <v>0</v>
      </c>
      <c r="D6" s="1">
        <v>0</v>
      </c>
      <c r="E6" s="1">
        <v>1</v>
      </c>
      <c r="F6" s="1">
        <v>2</v>
      </c>
      <c r="G6" s="25">
        <v>3</v>
      </c>
      <c r="H6" s="1">
        <v>4</v>
      </c>
    </row>
    <row r="7" spans="2:8">
      <c r="B7" s="1"/>
      <c r="C7" s="2" t="s">
        <v>18</v>
      </c>
      <c r="D7" s="4"/>
      <c r="E7" s="5"/>
      <c r="F7" s="5"/>
      <c r="G7" s="5"/>
      <c r="H7" s="6"/>
    </row>
    <row r="8" spans="2:8" ht="38.25">
      <c r="B8" s="1">
        <v>2</v>
      </c>
      <c r="C8" s="19" t="s">
        <v>1</v>
      </c>
      <c r="D8" s="1">
        <v>0</v>
      </c>
      <c r="E8" s="25">
        <v>1</v>
      </c>
      <c r="F8" s="1">
        <v>2</v>
      </c>
      <c r="G8" s="1">
        <v>3</v>
      </c>
      <c r="H8" s="1">
        <v>4</v>
      </c>
    </row>
    <row r="9" spans="2:8">
      <c r="B9" s="1"/>
      <c r="C9" s="2" t="s">
        <v>18</v>
      </c>
      <c r="D9" s="4"/>
      <c r="E9" s="5"/>
      <c r="F9" s="5"/>
      <c r="G9" s="5"/>
      <c r="H9" s="6"/>
    </row>
    <row r="10" spans="2:8" ht="38.25">
      <c r="B10" s="1">
        <v>3</v>
      </c>
      <c r="C10" s="19" t="s">
        <v>2</v>
      </c>
      <c r="D10" s="1">
        <v>0</v>
      </c>
      <c r="E10" s="25">
        <v>1</v>
      </c>
      <c r="F10" s="1">
        <v>2</v>
      </c>
      <c r="G10" s="1">
        <v>3</v>
      </c>
      <c r="H10" s="1">
        <v>4</v>
      </c>
    </row>
    <row r="11" spans="2:8">
      <c r="B11" s="1"/>
      <c r="C11" s="2" t="s">
        <v>18</v>
      </c>
      <c r="D11" s="4"/>
      <c r="E11" s="5"/>
      <c r="F11" s="5"/>
      <c r="G11" s="5"/>
      <c r="H11" s="6"/>
    </row>
    <row r="12" spans="2:8" ht="38.25">
      <c r="B12" s="1">
        <v>4</v>
      </c>
      <c r="C12" s="19" t="s">
        <v>3</v>
      </c>
      <c r="D12" s="1">
        <v>0</v>
      </c>
      <c r="E12" s="1">
        <v>1</v>
      </c>
      <c r="F12" s="25">
        <v>2</v>
      </c>
      <c r="G12" s="1">
        <v>3</v>
      </c>
      <c r="H12" s="1">
        <v>4</v>
      </c>
    </row>
    <row r="13" spans="2:8">
      <c r="B13" s="1"/>
      <c r="C13" s="2" t="s">
        <v>18</v>
      </c>
      <c r="D13" s="4"/>
      <c r="E13" s="5"/>
      <c r="F13" s="5"/>
      <c r="G13" s="5"/>
      <c r="H13" s="6"/>
    </row>
    <row r="14" spans="2:8" ht="38.25">
      <c r="B14" s="1">
        <v>5</v>
      </c>
      <c r="C14" s="19" t="s">
        <v>4</v>
      </c>
      <c r="D14" s="1">
        <v>0</v>
      </c>
      <c r="E14" s="1">
        <v>1</v>
      </c>
      <c r="F14" s="25">
        <v>2</v>
      </c>
      <c r="G14" s="1">
        <v>3</v>
      </c>
      <c r="H14" s="1">
        <v>4</v>
      </c>
    </row>
    <row r="15" spans="2:8">
      <c r="B15" s="1"/>
      <c r="C15" s="2" t="s">
        <v>18</v>
      </c>
      <c r="D15" s="4"/>
      <c r="E15" s="5"/>
      <c r="F15" s="5"/>
      <c r="G15" s="5"/>
      <c r="H15" s="6"/>
    </row>
    <row r="16" spans="2:8" ht="25.5">
      <c r="B16" s="1">
        <v>6</v>
      </c>
      <c r="C16" s="19" t="s">
        <v>5</v>
      </c>
      <c r="D16" s="1">
        <v>0</v>
      </c>
      <c r="E16" s="1">
        <v>1</v>
      </c>
      <c r="F16" s="25">
        <v>2</v>
      </c>
      <c r="G16" s="1">
        <v>3</v>
      </c>
      <c r="H16" s="1">
        <v>4</v>
      </c>
    </row>
    <row r="17" spans="2:8">
      <c r="B17" s="1"/>
      <c r="C17" s="2" t="s">
        <v>18</v>
      </c>
      <c r="D17" s="4"/>
      <c r="E17" s="5"/>
      <c r="F17" s="5"/>
      <c r="G17" s="5"/>
      <c r="H17" s="6"/>
    </row>
    <row r="18" spans="2:8" ht="25.5">
      <c r="B18" s="1">
        <v>7</v>
      </c>
      <c r="C18" s="19" t="s">
        <v>6</v>
      </c>
      <c r="D18" s="1">
        <v>0</v>
      </c>
      <c r="E18" s="25">
        <v>1</v>
      </c>
      <c r="F18" s="1">
        <v>2</v>
      </c>
      <c r="G18" s="1">
        <v>3</v>
      </c>
      <c r="H18" s="1">
        <v>4</v>
      </c>
    </row>
    <row r="19" spans="2:8">
      <c r="B19" s="1"/>
      <c r="C19" s="2" t="s">
        <v>18</v>
      </c>
      <c r="D19" s="4"/>
      <c r="E19" s="5"/>
      <c r="F19" s="5"/>
      <c r="G19" s="5"/>
      <c r="H19" s="6"/>
    </row>
    <row r="21" spans="2:8">
      <c r="B21" s="18" t="s">
        <v>19</v>
      </c>
      <c r="C21" s="18"/>
      <c r="D21" s="424">
        <f>E18+F16+F14+F12+E10+E8+G6</f>
        <v>12</v>
      </c>
      <c r="E21" s="424"/>
      <c r="F21" s="424"/>
      <c r="G21" s="12"/>
      <c r="H21" s="12"/>
    </row>
    <row r="22" spans="2:8">
      <c r="B22" s="7"/>
      <c r="C22" s="7"/>
      <c r="D22" s="7"/>
      <c r="E22" s="7"/>
      <c r="F22" s="7"/>
      <c r="G22" s="7"/>
      <c r="H22" s="7"/>
    </row>
    <row r="23" spans="2:8">
      <c r="B23" s="7" t="s">
        <v>20</v>
      </c>
      <c r="C23" s="7"/>
      <c r="D23" s="21">
        <f>D21/7</f>
        <v>1.7142857142857142</v>
      </c>
      <c r="E23" s="7"/>
      <c r="F23" s="7"/>
      <c r="G23" s="7"/>
      <c r="H23" s="7"/>
    </row>
    <row r="24" spans="2:8">
      <c r="B24" s="7"/>
      <c r="C24" s="7"/>
      <c r="D24" s="7"/>
      <c r="E24" s="7"/>
      <c r="F24" s="7"/>
      <c r="G24" s="7"/>
      <c r="H24" s="7"/>
    </row>
  </sheetData>
  <mergeCells count="5">
    <mergeCell ref="D21:F21"/>
    <mergeCell ref="B2:H2"/>
    <mergeCell ref="B4:C4"/>
    <mergeCell ref="D4:H4"/>
    <mergeCell ref="B5:H5"/>
  </mergeCells>
  <phoneticPr fontId="8" type="noConversion"/>
  <pageMargins left="0.28999999999999998" right="0.34" top="0.984251969" bottom="0.98425196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H21"/>
  <sheetViews>
    <sheetView showGridLines="0" topLeftCell="A9" workbookViewId="0">
      <selection activeCell="C27" sqref="C27"/>
    </sheetView>
  </sheetViews>
  <sheetFormatPr baseColWidth="10" defaultColWidth="9.140625" defaultRowHeight="12.75"/>
  <cols>
    <col min="1" max="1" width="0.140625" customWidth="1"/>
    <col min="2" max="2" width="3.140625" customWidth="1"/>
    <col min="3" max="3" width="77.42578125" customWidth="1"/>
    <col min="4" max="4" width="2.5703125" customWidth="1"/>
    <col min="5" max="8" width="2" customWidth="1"/>
  </cols>
  <sheetData>
    <row r="1" spans="2:8" ht="13.5" thickBot="1"/>
    <row r="2" spans="2:8" ht="46.5" customHeight="1" thickBot="1">
      <c r="B2" s="436" t="s">
        <v>13</v>
      </c>
      <c r="C2" s="426"/>
      <c r="D2" s="426"/>
      <c r="E2" s="426"/>
      <c r="F2" s="426"/>
      <c r="G2" s="426"/>
      <c r="H2" s="427"/>
    </row>
    <row r="3" spans="2:8" ht="13.5" thickBot="1"/>
    <row r="4" spans="2:8" ht="13.5" thickBot="1">
      <c r="B4" s="428" t="s">
        <v>15</v>
      </c>
      <c r="C4" s="429"/>
      <c r="D4" s="430" t="s">
        <v>16</v>
      </c>
      <c r="E4" s="430"/>
      <c r="F4" s="430"/>
      <c r="G4" s="430"/>
      <c r="H4" s="431"/>
    </row>
    <row r="5" spans="2:8" ht="60.75" customHeight="1">
      <c r="B5" s="432" t="s">
        <v>17</v>
      </c>
      <c r="C5" s="433"/>
      <c r="D5" s="433"/>
      <c r="E5" s="433"/>
      <c r="F5" s="433"/>
      <c r="G5" s="433"/>
      <c r="H5" s="434"/>
    </row>
    <row r="6" spans="2:8" ht="38.25">
      <c r="B6" s="1">
        <v>1</v>
      </c>
      <c r="C6" s="19" t="s">
        <v>7</v>
      </c>
      <c r="D6" s="1">
        <v>0</v>
      </c>
      <c r="E6" s="1">
        <v>1</v>
      </c>
      <c r="F6" s="25">
        <v>2</v>
      </c>
      <c r="G6" s="1">
        <v>3</v>
      </c>
      <c r="H6" s="1">
        <v>4</v>
      </c>
    </row>
    <row r="7" spans="2:8">
      <c r="B7" s="1"/>
      <c r="C7" s="17"/>
      <c r="D7" s="11"/>
      <c r="E7" s="12"/>
      <c r="F7" s="12"/>
      <c r="G7" s="12"/>
      <c r="H7" s="13"/>
    </row>
    <row r="8" spans="2:8" ht="25.5">
      <c r="B8" s="1">
        <v>2</v>
      </c>
      <c r="C8" s="19" t="s">
        <v>8</v>
      </c>
      <c r="D8" s="1">
        <v>0</v>
      </c>
      <c r="E8" s="1">
        <v>1</v>
      </c>
      <c r="F8" s="25">
        <v>2</v>
      </c>
      <c r="G8" s="1">
        <v>3</v>
      </c>
      <c r="H8" s="1">
        <v>4</v>
      </c>
    </row>
    <row r="9" spans="2:8">
      <c r="B9" s="1"/>
      <c r="C9" s="17"/>
      <c r="D9" s="11"/>
      <c r="E9" s="12"/>
      <c r="F9" s="12"/>
      <c r="G9" s="12"/>
      <c r="H9" s="13"/>
    </row>
    <row r="10" spans="2:8" ht="25.5">
      <c r="B10" s="1">
        <v>3</v>
      </c>
      <c r="C10" s="19" t="s">
        <v>9</v>
      </c>
      <c r="D10" s="1">
        <v>0</v>
      </c>
      <c r="E10" s="25">
        <v>1</v>
      </c>
      <c r="F10" s="1">
        <v>2</v>
      </c>
      <c r="G10" s="1">
        <v>3</v>
      </c>
      <c r="H10" s="1">
        <v>4</v>
      </c>
    </row>
    <row r="11" spans="2:8">
      <c r="B11" s="1"/>
      <c r="C11" s="17"/>
      <c r="D11" s="15"/>
      <c r="E11" s="7"/>
      <c r="F11" s="7"/>
      <c r="G11" s="7"/>
      <c r="H11" s="16"/>
    </row>
    <row r="12" spans="2:8" ht="38.25">
      <c r="B12" s="1">
        <v>4</v>
      </c>
      <c r="C12" s="19" t="s">
        <v>10</v>
      </c>
      <c r="D12" s="3">
        <v>0</v>
      </c>
      <c r="E12" s="24">
        <v>1</v>
      </c>
      <c r="F12" s="3">
        <v>2</v>
      </c>
      <c r="G12" s="3">
        <v>3</v>
      </c>
      <c r="H12" s="3">
        <v>4</v>
      </c>
    </row>
    <row r="13" spans="2:8">
      <c r="B13" s="1"/>
      <c r="C13" s="17"/>
      <c r="D13" s="15"/>
      <c r="E13" s="7"/>
      <c r="F13" s="7"/>
      <c r="G13" s="7"/>
      <c r="H13" s="16"/>
    </row>
    <row r="14" spans="2:8" ht="25.5">
      <c r="B14" s="1">
        <v>5</v>
      </c>
      <c r="C14" s="19" t="s">
        <v>11</v>
      </c>
      <c r="D14" s="1">
        <v>0</v>
      </c>
      <c r="E14" s="25">
        <v>1</v>
      </c>
      <c r="F14" s="1">
        <v>2</v>
      </c>
      <c r="G14" s="1">
        <v>3</v>
      </c>
      <c r="H14" s="1">
        <v>4</v>
      </c>
    </row>
    <row r="15" spans="2:8">
      <c r="B15" s="1"/>
      <c r="C15" s="17"/>
      <c r="D15" s="15"/>
      <c r="E15" s="7"/>
      <c r="F15" s="7"/>
      <c r="G15" s="7"/>
      <c r="H15" s="16"/>
    </row>
    <row r="16" spans="2:8" ht="25.5">
      <c r="B16" s="14">
        <v>6</v>
      </c>
      <c r="C16" s="20" t="s">
        <v>12</v>
      </c>
      <c r="D16" s="14">
        <v>0</v>
      </c>
      <c r="E16" s="23">
        <v>1</v>
      </c>
      <c r="F16" s="14">
        <v>2</v>
      </c>
      <c r="G16" s="14">
        <v>3</v>
      </c>
      <c r="H16" s="14">
        <v>4</v>
      </c>
    </row>
    <row r="17" spans="2:8">
      <c r="B17" s="8"/>
      <c r="C17" s="1"/>
      <c r="D17" s="9"/>
      <c r="E17" s="9"/>
      <c r="F17" s="9"/>
      <c r="G17" s="9"/>
      <c r="H17" s="10"/>
    </row>
    <row r="19" spans="2:8">
      <c r="B19" t="s">
        <v>19</v>
      </c>
      <c r="D19" s="435">
        <f>E16+E14+E12+E10+F8+F6</f>
        <v>8</v>
      </c>
      <c r="E19" s="435"/>
    </row>
    <row r="21" spans="2:8">
      <c r="B21" t="s">
        <v>21</v>
      </c>
      <c r="D21" s="22">
        <f>D19/6</f>
        <v>1.3333333333333333</v>
      </c>
    </row>
  </sheetData>
  <mergeCells count="5">
    <mergeCell ref="D19:E19"/>
    <mergeCell ref="B2:H2"/>
    <mergeCell ref="B4:C4"/>
    <mergeCell ref="D4:H4"/>
    <mergeCell ref="B5:H5"/>
  </mergeCells>
  <phoneticPr fontId="8" type="noConversion"/>
  <pageMargins left="0.36" right="0.78740157499999996" top="0.984251969" bottom="0.984251969"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88632"/>
    <pageSetUpPr fitToPage="1"/>
  </sheetPr>
  <dimension ref="A1:H364"/>
  <sheetViews>
    <sheetView showGridLines="0" zoomScale="90" zoomScaleNormal="90" zoomScaleSheetLayoutView="130" workbookViewId="0">
      <selection activeCell="C11" sqref="C11:G11"/>
    </sheetView>
  </sheetViews>
  <sheetFormatPr baseColWidth="10" defaultColWidth="9.140625" defaultRowHeight="12.75"/>
  <cols>
    <col min="1" max="1" width="1.28515625" style="31" customWidth="1"/>
    <col min="2" max="2" width="4.7109375" style="26" customWidth="1"/>
    <col min="3" max="3" width="97.42578125" style="26" customWidth="1"/>
    <col min="4" max="7" width="7.5703125" style="26" customWidth="1"/>
    <col min="8" max="8" width="34.5703125" style="26" customWidth="1"/>
    <col min="9" max="16384" width="9.140625" style="26"/>
  </cols>
  <sheetData>
    <row r="1" spans="1:8" ht="33" customHeight="1"/>
    <row r="2" spans="1:8" ht="33" customHeight="1"/>
    <row r="3" spans="1:8" ht="6.75" customHeight="1" thickBot="1"/>
    <row r="4" spans="1:8" ht="24" thickBot="1">
      <c r="B4" s="443" t="s">
        <v>430</v>
      </c>
      <c r="C4" s="444"/>
      <c r="D4" s="444"/>
      <c r="E4" s="444"/>
      <c r="F4" s="444"/>
      <c r="G4" s="445"/>
    </row>
    <row r="5" spans="1:8" ht="3" customHeight="1" thickBot="1">
      <c r="B5" s="159"/>
      <c r="C5" s="159"/>
      <c r="D5" s="159"/>
      <c r="E5" s="159"/>
      <c r="F5" s="159"/>
      <c r="G5" s="159"/>
    </row>
    <row r="6" spans="1:8" ht="19.5" thickBot="1">
      <c r="B6" s="446" t="s">
        <v>276</v>
      </c>
      <c r="C6" s="447"/>
      <c r="D6" s="410" t="s">
        <v>277</v>
      </c>
      <c r="E6" s="410"/>
      <c r="F6" s="410"/>
      <c r="G6" s="403"/>
    </row>
    <row r="7" spans="1:8" ht="13.5" customHeight="1" thickBot="1">
      <c r="B7" s="448" t="s">
        <v>278</v>
      </c>
      <c r="C7" s="449"/>
      <c r="D7" s="398" t="s">
        <v>60</v>
      </c>
      <c r="E7" s="398"/>
      <c r="F7" s="398"/>
      <c r="G7" s="80" t="s">
        <v>77</v>
      </c>
    </row>
    <row r="8" spans="1:8" ht="13.5" customHeight="1" thickBot="1">
      <c r="A8" s="32"/>
      <c r="B8" s="450"/>
      <c r="C8" s="451"/>
      <c r="D8" s="452" t="s">
        <v>279</v>
      </c>
      <c r="E8" s="453"/>
      <c r="F8" s="454"/>
      <c r="G8" s="80">
        <v>0</v>
      </c>
    </row>
    <row r="9" spans="1:8" ht="13.5" customHeight="1" thickBot="1">
      <c r="A9" s="32"/>
      <c r="B9" s="450"/>
      <c r="C9" s="451"/>
      <c r="D9" s="356" t="s">
        <v>661</v>
      </c>
      <c r="E9" s="357"/>
      <c r="F9" s="358"/>
      <c r="G9" s="81">
        <v>1</v>
      </c>
    </row>
    <row r="10" spans="1:8" ht="13.5" customHeight="1" thickBot="1">
      <c r="A10" s="32"/>
      <c r="B10" s="450"/>
      <c r="C10" s="451"/>
      <c r="D10" s="455" t="s">
        <v>280</v>
      </c>
      <c r="E10" s="455"/>
      <c r="F10" s="455"/>
      <c r="G10" s="80">
        <v>2</v>
      </c>
    </row>
    <row r="11" spans="1:8" ht="19.5" customHeight="1" thickBot="1">
      <c r="A11" s="29"/>
      <c r="B11" s="74">
        <v>1</v>
      </c>
      <c r="C11" s="457" t="s">
        <v>404</v>
      </c>
      <c r="D11" s="422"/>
      <c r="E11" s="422"/>
      <c r="F11" s="422"/>
      <c r="G11" s="423"/>
    </row>
    <row r="12" spans="1:8" ht="89.25">
      <c r="A12" s="29"/>
      <c r="B12" s="462" t="s">
        <v>22</v>
      </c>
      <c r="C12" s="163" t="s">
        <v>370</v>
      </c>
      <c r="D12" s="154" t="s">
        <v>60</v>
      </c>
      <c r="E12" s="155">
        <v>0</v>
      </c>
      <c r="F12" s="155">
        <v>1</v>
      </c>
      <c r="G12" s="156">
        <v>2</v>
      </c>
      <c r="H12" s="184"/>
    </row>
    <row r="13" spans="1:8" ht="19.5" customHeight="1">
      <c r="A13" s="29"/>
      <c r="B13" s="462"/>
      <c r="C13" s="175" t="s">
        <v>283</v>
      </c>
      <c r="D13" s="172" t="s">
        <v>663</v>
      </c>
      <c r="E13" s="172"/>
      <c r="F13" s="172"/>
      <c r="G13" s="173"/>
      <c r="H13" s="184"/>
    </row>
    <row r="14" spans="1:8" ht="25.5">
      <c r="A14" s="29"/>
      <c r="B14" s="438" t="s">
        <v>23</v>
      </c>
      <c r="C14" s="164" t="s">
        <v>432</v>
      </c>
      <c r="D14" s="37" t="s">
        <v>60</v>
      </c>
      <c r="E14" s="38">
        <v>0</v>
      </c>
      <c r="F14" s="38">
        <v>1</v>
      </c>
      <c r="G14" s="39">
        <v>2</v>
      </c>
      <c r="H14" s="184"/>
    </row>
    <row r="15" spans="1:8" ht="19.5" customHeight="1">
      <c r="A15" s="29"/>
      <c r="B15" s="456"/>
      <c r="C15" s="175" t="s">
        <v>283</v>
      </c>
      <c r="D15" s="172"/>
      <c r="E15" s="172"/>
      <c r="F15" s="172"/>
      <c r="G15" s="173" t="s">
        <v>663</v>
      </c>
      <c r="H15" s="184"/>
    </row>
    <row r="16" spans="1:8" ht="25.5">
      <c r="A16" s="29"/>
      <c r="B16" s="456" t="s">
        <v>24</v>
      </c>
      <c r="C16" s="164" t="s">
        <v>371</v>
      </c>
      <c r="D16" s="37" t="s">
        <v>60</v>
      </c>
      <c r="E16" s="38">
        <v>0</v>
      </c>
      <c r="F16" s="38">
        <v>1</v>
      </c>
      <c r="G16" s="39">
        <v>2</v>
      </c>
      <c r="H16" s="184"/>
    </row>
    <row r="17" spans="1:8" ht="19.5" customHeight="1">
      <c r="A17" s="29"/>
      <c r="B17" s="456"/>
      <c r="C17" s="175" t="s">
        <v>283</v>
      </c>
      <c r="D17" s="172" t="s">
        <v>663</v>
      </c>
      <c r="E17" s="172"/>
      <c r="F17" s="172"/>
      <c r="G17" s="173"/>
      <c r="H17" s="184"/>
    </row>
    <row r="18" spans="1:8" ht="19.5" customHeight="1">
      <c r="A18" s="29"/>
      <c r="B18" s="456" t="s">
        <v>25</v>
      </c>
      <c r="C18" s="164" t="s">
        <v>372</v>
      </c>
      <c r="D18" s="37" t="s">
        <v>60</v>
      </c>
      <c r="E18" s="38">
        <v>0</v>
      </c>
      <c r="F18" s="38">
        <v>1</v>
      </c>
      <c r="G18" s="39">
        <v>2</v>
      </c>
      <c r="H18" s="184"/>
    </row>
    <row r="19" spans="1:8" ht="19.5" customHeight="1">
      <c r="A19" s="29"/>
      <c r="B19" s="456"/>
      <c r="C19" s="175" t="s">
        <v>283</v>
      </c>
      <c r="D19" s="172" t="s">
        <v>663</v>
      </c>
      <c r="E19" s="172"/>
      <c r="F19" s="172"/>
      <c r="G19" s="173"/>
      <c r="H19" s="184"/>
    </row>
    <row r="20" spans="1:8" ht="25.5">
      <c r="A20" s="29"/>
      <c r="B20" s="456" t="s">
        <v>26</v>
      </c>
      <c r="C20" s="164" t="s">
        <v>373</v>
      </c>
      <c r="D20" s="37" t="s">
        <v>60</v>
      </c>
      <c r="E20" s="38">
        <v>0</v>
      </c>
      <c r="F20" s="38">
        <v>1</v>
      </c>
      <c r="G20" s="39">
        <v>2</v>
      </c>
      <c r="H20" s="184"/>
    </row>
    <row r="21" spans="1:8" ht="19.5" customHeight="1">
      <c r="A21" s="29"/>
      <c r="B21" s="456"/>
      <c r="C21" s="175" t="s">
        <v>283</v>
      </c>
      <c r="D21" s="172" t="s">
        <v>663</v>
      </c>
      <c r="E21" s="172"/>
      <c r="F21" s="172"/>
      <c r="G21" s="173"/>
      <c r="H21" s="184"/>
    </row>
    <row r="22" spans="1:8" ht="19.5" customHeight="1">
      <c r="A22" s="29"/>
      <c r="B22" s="456" t="s">
        <v>28</v>
      </c>
      <c r="C22" s="164" t="s">
        <v>374</v>
      </c>
      <c r="D22" s="37" t="s">
        <v>60</v>
      </c>
      <c r="E22" s="38">
        <v>0</v>
      </c>
      <c r="F22" s="38">
        <v>1</v>
      </c>
      <c r="G22" s="39">
        <v>2</v>
      </c>
      <c r="H22" s="184"/>
    </row>
    <row r="23" spans="1:8" ht="19.5" customHeight="1">
      <c r="A23" s="29"/>
      <c r="B23" s="456"/>
      <c r="C23" s="175" t="s">
        <v>283</v>
      </c>
      <c r="D23" s="172" t="s">
        <v>663</v>
      </c>
      <c r="E23" s="172"/>
      <c r="F23" s="172"/>
      <c r="G23" s="173"/>
      <c r="H23" s="184"/>
    </row>
    <row r="24" spans="1:8" ht="25.5">
      <c r="A24" s="29"/>
      <c r="B24" s="456" t="s">
        <v>71</v>
      </c>
      <c r="C24" s="164" t="s">
        <v>375</v>
      </c>
      <c r="D24" s="37" t="s">
        <v>60</v>
      </c>
      <c r="E24" s="38">
        <v>0</v>
      </c>
      <c r="F24" s="38">
        <v>1</v>
      </c>
      <c r="G24" s="39">
        <v>2</v>
      </c>
      <c r="H24" s="184"/>
    </row>
    <row r="25" spans="1:8" ht="19.5" customHeight="1">
      <c r="A25" s="29"/>
      <c r="B25" s="456"/>
      <c r="C25" s="175" t="s">
        <v>283</v>
      </c>
      <c r="D25" s="172" t="s">
        <v>663</v>
      </c>
      <c r="E25" s="172"/>
      <c r="F25" s="172"/>
      <c r="G25" s="173"/>
      <c r="H25" s="184"/>
    </row>
    <row r="26" spans="1:8" ht="25.5">
      <c r="A26" s="29"/>
      <c r="B26" s="456" t="s">
        <v>72</v>
      </c>
      <c r="C26" s="164" t="s">
        <v>376</v>
      </c>
      <c r="D26" s="37" t="s">
        <v>60</v>
      </c>
      <c r="E26" s="38">
        <v>0</v>
      </c>
      <c r="F26" s="38">
        <v>1</v>
      </c>
      <c r="G26" s="39">
        <v>2</v>
      </c>
      <c r="H26" s="184"/>
    </row>
    <row r="27" spans="1:8" ht="19.5" customHeight="1" thickBot="1">
      <c r="A27" s="29"/>
      <c r="B27" s="442"/>
      <c r="C27" s="175" t="s">
        <v>283</v>
      </c>
      <c r="D27" s="172"/>
      <c r="E27" s="172"/>
      <c r="F27" s="172"/>
      <c r="G27" s="173" t="s">
        <v>663</v>
      </c>
      <c r="H27" s="184"/>
    </row>
    <row r="28" spans="1:8" ht="19.5" customHeight="1" thickBot="1">
      <c r="A28" s="29"/>
      <c r="B28" s="74">
        <v>2</v>
      </c>
      <c r="C28" s="457" t="s">
        <v>405</v>
      </c>
      <c r="D28" s="422"/>
      <c r="E28" s="422"/>
      <c r="F28" s="422"/>
      <c r="G28" s="423"/>
      <c r="H28" s="184"/>
    </row>
    <row r="29" spans="1:8" ht="19.5" customHeight="1">
      <c r="A29" s="29"/>
      <c r="B29" s="438" t="s">
        <v>29</v>
      </c>
      <c r="C29" s="165" t="s">
        <v>378</v>
      </c>
      <c r="D29" s="154" t="s">
        <v>60</v>
      </c>
      <c r="E29" s="155">
        <v>0</v>
      </c>
      <c r="F29" s="155">
        <v>1</v>
      </c>
      <c r="G29" s="156">
        <v>2</v>
      </c>
      <c r="H29" s="184"/>
    </row>
    <row r="30" spans="1:8" ht="19.5" customHeight="1">
      <c r="A30" s="29"/>
      <c r="B30" s="456"/>
      <c r="C30" s="175" t="s">
        <v>283</v>
      </c>
      <c r="D30" s="172" t="s">
        <v>663</v>
      </c>
      <c r="E30" s="172"/>
      <c r="F30" s="172"/>
      <c r="G30" s="173"/>
      <c r="H30" s="184"/>
    </row>
    <row r="31" spans="1:8" ht="19.5" customHeight="1">
      <c r="A31" s="29"/>
      <c r="B31" s="456" t="s">
        <v>30</v>
      </c>
      <c r="C31" s="164" t="s">
        <v>377</v>
      </c>
      <c r="D31" s="37" t="s">
        <v>60</v>
      </c>
      <c r="E31" s="38">
        <v>0</v>
      </c>
      <c r="F31" s="38">
        <v>1</v>
      </c>
      <c r="G31" s="39">
        <v>2</v>
      </c>
      <c r="H31" s="184"/>
    </row>
    <row r="32" spans="1:8" ht="19.5" customHeight="1" thickBot="1">
      <c r="A32" s="29"/>
      <c r="B32" s="442"/>
      <c r="C32" s="175" t="s">
        <v>283</v>
      </c>
      <c r="D32" s="178" t="s">
        <v>663</v>
      </c>
      <c r="E32" s="178"/>
      <c r="F32" s="178"/>
      <c r="G32" s="179"/>
      <c r="H32" s="184"/>
    </row>
    <row r="33" spans="1:8" ht="33.75" customHeight="1" thickBot="1">
      <c r="A33" s="29"/>
      <c r="B33" s="74">
        <v>3</v>
      </c>
      <c r="C33" s="457" t="s">
        <v>406</v>
      </c>
      <c r="D33" s="458"/>
      <c r="E33" s="458"/>
      <c r="F33" s="458"/>
      <c r="G33" s="459"/>
      <c r="H33" s="184"/>
    </row>
    <row r="34" spans="1:8" ht="25.5">
      <c r="A34" s="30"/>
      <c r="B34" s="438" t="s">
        <v>50</v>
      </c>
      <c r="C34" s="165" t="s">
        <v>379</v>
      </c>
      <c r="D34" s="154" t="s">
        <v>60</v>
      </c>
      <c r="E34" s="155">
        <v>0</v>
      </c>
      <c r="F34" s="155">
        <v>1</v>
      </c>
      <c r="G34" s="156">
        <v>2</v>
      </c>
      <c r="H34" s="184"/>
    </row>
    <row r="35" spans="1:8" ht="19.5" customHeight="1">
      <c r="A35" s="30"/>
      <c r="B35" s="456"/>
      <c r="C35" s="175" t="s">
        <v>283</v>
      </c>
      <c r="D35" s="172"/>
      <c r="E35" s="172"/>
      <c r="F35" s="172"/>
      <c r="G35" s="173" t="s">
        <v>663</v>
      </c>
      <c r="H35" s="184"/>
    </row>
    <row r="36" spans="1:8" ht="25.5">
      <c r="A36" s="29"/>
      <c r="B36" s="456" t="s">
        <v>51</v>
      </c>
      <c r="C36" s="164" t="s">
        <v>444</v>
      </c>
      <c r="D36" s="37" t="s">
        <v>60</v>
      </c>
      <c r="E36" s="38">
        <v>0</v>
      </c>
      <c r="F36" s="38">
        <v>1</v>
      </c>
      <c r="G36" s="39">
        <v>2</v>
      </c>
      <c r="H36" s="184"/>
    </row>
    <row r="37" spans="1:8" ht="19.5" customHeight="1">
      <c r="A37" s="29"/>
      <c r="B37" s="456"/>
      <c r="C37" s="175" t="s">
        <v>283</v>
      </c>
      <c r="D37" s="172"/>
      <c r="E37" s="172"/>
      <c r="F37" s="172"/>
      <c r="G37" s="173" t="s">
        <v>663</v>
      </c>
      <c r="H37" s="184"/>
    </row>
    <row r="38" spans="1:8" ht="19.5" customHeight="1">
      <c r="A38" s="29"/>
      <c r="B38" s="456" t="s">
        <v>57</v>
      </c>
      <c r="C38" s="164" t="s">
        <v>445</v>
      </c>
      <c r="D38" s="37" t="s">
        <v>60</v>
      </c>
      <c r="E38" s="38">
        <v>0</v>
      </c>
      <c r="F38" s="38">
        <v>1</v>
      </c>
      <c r="G38" s="39">
        <v>2</v>
      </c>
      <c r="H38" s="184"/>
    </row>
    <row r="39" spans="1:8" ht="19.5" customHeight="1">
      <c r="A39" s="29"/>
      <c r="B39" s="456"/>
      <c r="C39" s="175" t="s">
        <v>283</v>
      </c>
      <c r="D39" s="172"/>
      <c r="E39" s="172"/>
      <c r="F39" s="172"/>
      <c r="G39" s="173" t="s">
        <v>663</v>
      </c>
      <c r="H39" s="184"/>
    </row>
    <row r="40" spans="1:8" ht="25.5">
      <c r="A40" s="29"/>
      <c r="B40" s="456" t="s">
        <v>58</v>
      </c>
      <c r="C40" s="164" t="s">
        <v>380</v>
      </c>
      <c r="D40" s="37" t="s">
        <v>60</v>
      </c>
      <c r="E40" s="38">
        <v>0</v>
      </c>
      <c r="F40" s="38">
        <v>1</v>
      </c>
      <c r="G40" s="39">
        <v>2</v>
      </c>
      <c r="H40" s="184"/>
    </row>
    <row r="41" spans="1:8" ht="19.5" customHeight="1">
      <c r="A41" s="29"/>
      <c r="B41" s="456"/>
      <c r="C41" s="175" t="s">
        <v>283</v>
      </c>
      <c r="D41" s="172"/>
      <c r="E41" s="172"/>
      <c r="F41" s="172"/>
      <c r="G41" s="173" t="s">
        <v>663</v>
      </c>
      <c r="H41" s="184"/>
    </row>
    <row r="42" spans="1:8" ht="25.5">
      <c r="A42" s="29"/>
      <c r="B42" s="456" t="s">
        <v>62</v>
      </c>
      <c r="C42" s="164" t="s">
        <v>446</v>
      </c>
      <c r="D42" s="37" t="s">
        <v>60</v>
      </c>
      <c r="E42" s="38">
        <v>0</v>
      </c>
      <c r="F42" s="38">
        <v>1</v>
      </c>
      <c r="G42" s="39">
        <v>2</v>
      </c>
      <c r="H42" s="184"/>
    </row>
    <row r="43" spans="1:8" ht="19.5" customHeight="1">
      <c r="A43" s="29"/>
      <c r="B43" s="456"/>
      <c r="C43" s="175" t="s">
        <v>283</v>
      </c>
      <c r="D43" s="172"/>
      <c r="E43" s="172"/>
      <c r="F43" s="172"/>
      <c r="G43" s="173" t="s">
        <v>663</v>
      </c>
      <c r="H43" s="184"/>
    </row>
    <row r="44" spans="1:8" ht="19.5" customHeight="1">
      <c r="A44" s="29"/>
      <c r="B44" s="456" t="s">
        <v>63</v>
      </c>
      <c r="C44" s="164" t="s">
        <v>381</v>
      </c>
      <c r="D44" s="37" t="s">
        <v>60</v>
      </c>
      <c r="E44" s="38">
        <v>0</v>
      </c>
      <c r="F44" s="38">
        <v>1</v>
      </c>
      <c r="G44" s="39">
        <v>2</v>
      </c>
      <c r="H44" s="184"/>
    </row>
    <row r="45" spans="1:8" ht="19.5" customHeight="1">
      <c r="A45" s="29"/>
      <c r="B45" s="456"/>
      <c r="C45" s="175" t="s">
        <v>283</v>
      </c>
      <c r="D45" s="172"/>
      <c r="E45" s="172"/>
      <c r="F45" s="172"/>
      <c r="G45" s="173" t="s">
        <v>663</v>
      </c>
      <c r="H45" s="184"/>
    </row>
    <row r="46" spans="1:8" ht="19.5" customHeight="1">
      <c r="A46" s="29"/>
      <c r="B46" s="456" t="s">
        <v>64</v>
      </c>
      <c r="C46" s="164" t="s">
        <v>382</v>
      </c>
      <c r="D46" s="37" t="s">
        <v>60</v>
      </c>
      <c r="E46" s="38">
        <v>0</v>
      </c>
      <c r="F46" s="38">
        <v>1</v>
      </c>
      <c r="G46" s="39">
        <v>2</v>
      </c>
      <c r="H46" s="184"/>
    </row>
    <row r="47" spans="1:8" ht="19.5" customHeight="1">
      <c r="A47" s="29"/>
      <c r="B47" s="456"/>
      <c r="C47" s="175" t="s">
        <v>283</v>
      </c>
      <c r="D47" s="172"/>
      <c r="E47" s="172" t="s">
        <v>663</v>
      </c>
      <c r="F47" s="172"/>
      <c r="G47" s="173"/>
      <c r="H47" s="184"/>
    </row>
    <row r="48" spans="1:8" ht="19.5" customHeight="1">
      <c r="A48" s="29"/>
      <c r="B48" s="456" t="s">
        <v>65</v>
      </c>
      <c r="C48" s="164" t="s">
        <v>383</v>
      </c>
      <c r="D48" s="37" t="s">
        <v>60</v>
      </c>
      <c r="E48" s="38">
        <v>0</v>
      </c>
      <c r="F48" s="38">
        <v>1</v>
      </c>
      <c r="G48" s="39">
        <v>2</v>
      </c>
      <c r="H48" s="184"/>
    </row>
    <row r="49" spans="1:8" ht="19.5" customHeight="1">
      <c r="A49" s="29"/>
      <c r="B49" s="456"/>
      <c r="C49" s="175" t="s">
        <v>283</v>
      </c>
      <c r="D49" s="172" t="s">
        <v>663</v>
      </c>
      <c r="E49" s="172"/>
      <c r="F49" s="172"/>
      <c r="G49" s="173"/>
      <c r="H49" s="184"/>
    </row>
    <row r="50" spans="1:8" ht="19.5" customHeight="1">
      <c r="A50" s="29"/>
      <c r="B50" s="456" t="s">
        <v>66</v>
      </c>
      <c r="C50" s="164" t="s">
        <v>384</v>
      </c>
      <c r="D50" s="37" t="s">
        <v>60</v>
      </c>
      <c r="E50" s="38">
        <v>0</v>
      </c>
      <c r="F50" s="38">
        <v>1</v>
      </c>
      <c r="G50" s="39">
        <v>2</v>
      </c>
      <c r="H50" s="184"/>
    </row>
    <row r="51" spans="1:8" ht="19.5" customHeight="1">
      <c r="A51" s="29"/>
      <c r="B51" s="456"/>
      <c r="C51" s="175" t="s">
        <v>283</v>
      </c>
      <c r="D51" s="172"/>
      <c r="E51" s="172" t="s">
        <v>663</v>
      </c>
      <c r="F51" s="172"/>
      <c r="G51" s="173"/>
      <c r="H51" s="184"/>
    </row>
    <row r="52" spans="1:8" ht="19.5" customHeight="1">
      <c r="A52" s="29"/>
      <c r="B52" s="456" t="s">
        <v>67</v>
      </c>
      <c r="C52" s="164" t="s">
        <v>385</v>
      </c>
      <c r="D52" s="37" t="s">
        <v>60</v>
      </c>
      <c r="E52" s="38">
        <v>0</v>
      </c>
      <c r="F52" s="38">
        <v>1</v>
      </c>
      <c r="G52" s="39">
        <v>2</v>
      </c>
      <c r="H52" s="184"/>
    </row>
    <row r="53" spans="1:8" ht="19.5" customHeight="1">
      <c r="A53" s="29"/>
      <c r="B53" s="456"/>
      <c r="C53" s="175" t="s">
        <v>283</v>
      </c>
      <c r="D53" s="172"/>
      <c r="E53" s="172" t="s">
        <v>663</v>
      </c>
      <c r="F53" s="172"/>
      <c r="G53" s="173"/>
      <c r="H53" s="184"/>
    </row>
    <row r="54" spans="1:8" ht="19.5" customHeight="1">
      <c r="A54" s="29"/>
      <c r="B54" s="456" t="s">
        <v>68</v>
      </c>
      <c r="C54" s="164" t="s">
        <v>386</v>
      </c>
      <c r="D54" s="37" t="s">
        <v>60</v>
      </c>
      <c r="E54" s="38">
        <v>0</v>
      </c>
      <c r="F54" s="38">
        <v>1</v>
      </c>
      <c r="G54" s="39">
        <v>2</v>
      </c>
      <c r="H54" s="184"/>
    </row>
    <row r="55" spans="1:8" ht="19.5" customHeight="1">
      <c r="A55" s="29"/>
      <c r="B55" s="456"/>
      <c r="C55" s="175" t="s">
        <v>283</v>
      </c>
      <c r="D55" s="172" t="s">
        <v>663</v>
      </c>
      <c r="E55" s="172"/>
      <c r="F55" s="172"/>
      <c r="G55" s="173"/>
      <c r="H55" s="184"/>
    </row>
    <row r="56" spans="1:8" ht="19.5" customHeight="1">
      <c r="A56" s="29"/>
      <c r="B56" s="456" t="s">
        <v>94</v>
      </c>
      <c r="C56" s="164" t="s">
        <v>387</v>
      </c>
      <c r="D56" s="37" t="s">
        <v>60</v>
      </c>
      <c r="E56" s="38">
        <v>0</v>
      </c>
      <c r="F56" s="38">
        <v>1</v>
      </c>
      <c r="G56" s="39">
        <v>2</v>
      </c>
      <c r="H56" s="184"/>
    </row>
    <row r="57" spans="1:8" ht="19.5" customHeight="1">
      <c r="A57" s="29"/>
      <c r="B57" s="456"/>
      <c r="C57" s="175" t="s">
        <v>283</v>
      </c>
      <c r="D57" s="172" t="s">
        <v>663</v>
      </c>
      <c r="E57" s="172"/>
      <c r="F57" s="172"/>
      <c r="G57" s="173"/>
      <c r="H57" s="184"/>
    </row>
    <row r="58" spans="1:8" ht="19.5" customHeight="1">
      <c r="A58" s="29"/>
      <c r="B58" s="456" t="s">
        <v>95</v>
      </c>
      <c r="C58" s="164" t="s">
        <v>388</v>
      </c>
      <c r="D58" s="37" t="s">
        <v>60</v>
      </c>
      <c r="E58" s="38">
        <v>0</v>
      </c>
      <c r="F58" s="38">
        <v>1</v>
      </c>
      <c r="G58" s="39">
        <v>2</v>
      </c>
      <c r="H58" s="184"/>
    </row>
    <row r="59" spans="1:8" ht="19.5" customHeight="1" thickBot="1">
      <c r="A59" s="29"/>
      <c r="B59" s="442"/>
      <c r="C59" s="175" t="s">
        <v>283</v>
      </c>
      <c r="D59" s="178" t="s">
        <v>663</v>
      </c>
      <c r="E59" s="178"/>
      <c r="F59" s="178"/>
      <c r="G59" s="179"/>
      <c r="H59" s="184"/>
    </row>
    <row r="60" spans="1:8" ht="34.5" customHeight="1" thickBot="1">
      <c r="A60" s="29"/>
      <c r="B60" s="74">
        <v>4</v>
      </c>
      <c r="C60" s="457" t="s">
        <v>407</v>
      </c>
      <c r="D60" s="458"/>
      <c r="E60" s="458"/>
      <c r="F60" s="458"/>
      <c r="G60" s="459"/>
      <c r="H60" s="184"/>
    </row>
    <row r="61" spans="1:8" ht="25.5">
      <c r="A61" s="29"/>
      <c r="B61" s="438" t="s">
        <v>42</v>
      </c>
      <c r="C61" s="165" t="s">
        <v>447</v>
      </c>
      <c r="D61" s="154" t="s">
        <v>60</v>
      </c>
      <c r="E61" s="155">
        <v>0</v>
      </c>
      <c r="F61" s="155">
        <v>1</v>
      </c>
      <c r="G61" s="156">
        <v>2</v>
      </c>
      <c r="H61" s="184"/>
    </row>
    <row r="62" spans="1:8" ht="19.5" customHeight="1">
      <c r="A62" s="29"/>
      <c r="B62" s="456"/>
      <c r="C62" s="175" t="s">
        <v>283</v>
      </c>
      <c r="D62" s="172"/>
      <c r="E62" s="172"/>
      <c r="F62" s="172"/>
      <c r="G62" s="173" t="s">
        <v>663</v>
      </c>
      <c r="H62" s="184"/>
    </row>
    <row r="63" spans="1:8" ht="19.5" customHeight="1">
      <c r="A63" s="29"/>
      <c r="B63" s="456" t="s">
        <v>73</v>
      </c>
      <c r="C63" s="164" t="s">
        <v>521</v>
      </c>
      <c r="D63" s="37" t="s">
        <v>60</v>
      </c>
      <c r="E63" s="38">
        <v>0</v>
      </c>
      <c r="F63" s="38">
        <v>1</v>
      </c>
      <c r="G63" s="39">
        <v>2</v>
      </c>
      <c r="H63" s="184"/>
    </row>
    <row r="64" spans="1:8" ht="19.5" customHeight="1">
      <c r="A64" s="29"/>
      <c r="B64" s="456"/>
      <c r="C64" s="175" t="s">
        <v>283</v>
      </c>
      <c r="D64" s="172"/>
      <c r="E64" s="172"/>
      <c r="F64" s="172"/>
      <c r="G64" s="173" t="s">
        <v>663</v>
      </c>
      <c r="H64" s="184"/>
    </row>
    <row r="65" spans="1:8" ht="25.5">
      <c r="A65" s="29"/>
      <c r="B65" s="456" t="s">
        <v>74</v>
      </c>
      <c r="C65" s="164" t="s">
        <v>510</v>
      </c>
      <c r="D65" s="37" t="s">
        <v>60</v>
      </c>
      <c r="E65" s="38">
        <v>0</v>
      </c>
      <c r="F65" s="38">
        <v>1</v>
      </c>
      <c r="G65" s="39">
        <v>2</v>
      </c>
      <c r="H65" s="184"/>
    </row>
    <row r="66" spans="1:8" ht="19.5" customHeight="1">
      <c r="A66" s="29"/>
      <c r="B66" s="456"/>
      <c r="C66" s="175" t="s">
        <v>283</v>
      </c>
      <c r="D66" s="172"/>
      <c r="E66" s="172"/>
      <c r="F66" s="172"/>
      <c r="G66" s="173" t="s">
        <v>663</v>
      </c>
      <c r="H66" s="184"/>
    </row>
    <row r="67" spans="1:8" ht="19.5" customHeight="1">
      <c r="A67" s="29"/>
      <c r="B67" s="456" t="s">
        <v>105</v>
      </c>
      <c r="C67" s="164" t="s">
        <v>389</v>
      </c>
      <c r="D67" s="37" t="s">
        <v>60</v>
      </c>
      <c r="E67" s="38">
        <v>0</v>
      </c>
      <c r="F67" s="38">
        <v>1</v>
      </c>
      <c r="G67" s="39">
        <v>2</v>
      </c>
      <c r="H67" s="184"/>
    </row>
    <row r="68" spans="1:8" ht="19.5" customHeight="1" thickBot="1">
      <c r="A68" s="29"/>
      <c r="B68" s="456"/>
      <c r="C68" s="175" t="s">
        <v>283</v>
      </c>
      <c r="D68" s="172" t="s">
        <v>663</v>
      </c>
      <c r="E68" s="172"/>
      <c r="F68" s="172"/>
      <c r="G68" s="173"/>
      <c r="H68" s="184"/>
    </row>
    <row r="69" spans="1:8" ht="19.5" customHeight="1" thickBot="1">
      <c r="A69" s="29"/>
      <c r="B69" s="74">
        <v>5</v>
      </c>
      <c r="C69" s="457" t="s">
        <v>408</v>
      </c>
      <c r="D69" s="422"/>
      <c r="E69" s="422"/>
      <c r="F69" s="422"/>
      <c r="G69" s="423"/>
      <c r="H69" s="184"/>
    </row>
    <row r="70" spans="1:8" ht="25.5">
      <c r="A70" s="29"/>
      <c r="B70" s="438" t="s">
        <v>44</v>
      </c>
      <c r="C70" s="165" t="s">
        <v>391</v>
      </c>
      <c r="D70" s="154" t="s">
        <v>60</v>
      </c>
      <c r="E70" s="155">
        <v>0</v>
      </c>
      <c r="F70" s="155">
        <v>1</v>
      </c>
      <c r="G70" s="156">
        <v>2</v>
      </c>
      <c r="H70" s="184"/>
    </row>
    <row r="71" spans="1:8" ht="19.5" customHeight="1">
      <c r="A71" s="29"/>
      <c r="B71" s="456"/>
      <c r="C71" s="175" t="s">
        <v>283</v>
      </c>
      <c r="D71" s="172"/>
      <c r="E71" s="172"/>
      <c r="F71" s="172"/>
      <c r="G71" s="173" t="s">
        <v>663</v>
      </c>
      <c r="H71" s="184"/>
    </row>
    <row r="72" spans="1:8" ht="25.5">
      <c r="A72" s="29"/>
      <c r="B72" s="456" t="s">
        <v>52</v>
      </c>
      <c r="C72" s="164" t="s">
        <v>392</v>
      </c>
      <c r="D72" s="37" t="s">
        <v>60</v>
      </c>
      <c r="E72" s="38">
        <v>0</v>
      </c>
      <c r="F72" s="38">
        <v>1</v>
      </c>
      <c r="G72" s="39">
        <v>2</v>
      </c>
      <c r="H72" s="184"/>
    </row>
    <row r="73" spans="1:8" ht="19.5" customHeight="1">
      <c r="A73" s="29"/>
      <c r="B73" s="456"/>
      <c r="C73" s="175" t="s">
        <v>283</v>
      </c>
      <c r="D73" s="172" t="s">
        <v>663</v>
      </c>
      <c r="E73" s="172"/>
      <c r="F73" s="172"/>
      <c r="G73" s="173"/>
      <c r="H73" s="184"/>
    </row>
    <row r="74" spans="1:8" ht="25.5">
      <c r="A74" s="29"/>
      <c r="B74" s="456" t="s">
        <v>53</v>
      </c>
      <c r="C74" s="164" t="s">
        <v>390</v>
      </c>
      <c r="D74" s="37" t="s">
        <v>60</v>
      </c>
      <c r="E74" s="38">
        <v>0</v>
      </c>
      <c r="F74" s="38">
        <v>1</v>
      </c>
      <c r="G74" s="39">
        <v>2</v>
      </c>
      <c r="H74" s="184"/>
    </row>
    <row r="75" spans="1:8" ht="19.5" customHeight="1">
      <c r="A75" s="29"/>
      <c r="B75" s="456"/>
      <c r="C75" s="175" t="s">
        <v>283</v>
      </c>
      <c r="D75" s="172" t="s">
        <v>663</v>
      </c>
      <c r="E75" s="172"/>
      <c r="F75" s="172"/>
      <c r="G75" s="173"/>
      <c r="H75" s="184"/>
    </row>
    <row r="76" spans="1:8" ht="25.5">
      <c r="A76" s="29"/>
      <c r="B76" s="456" t="s">
        <v>54</v>
      </c>
      <c r="C76" s="164" t="s">
        <v>393</v>
      </c>
      <c r="D76" s="37" t="s">
        <v>60</v>
      </c>
      <c r="E76" s="38">
        <v>0</v>
      </c>
      <c r="F76" s="38">
        <v>1</v>
      </c>
      <c r="G76" s="39">
        <v>2</v>
      </c>
      <c r="H76" s="184"/>
    </row>
    <row r="77" spans="1:8" ht="19.5" customHeight="1" thickBot="1">
      <c r="A77" s="29"/>
      <c r="B77" s="442"/>
      <c r="C77" s="175" t="s">
        <v>283</v>
      </c>
      <c r="D77" s="178" t="s">
        <v>663</v>
      </c>
      <c r="E77" s="178"/>
      <c r="F77" s="178"/>
      <c r="G77" s="179"/>
      <c r="H77" s="184"/>
    </row>
    <row r="78" spans="1:8" ht="19.5" customHeight="1" thickBot="1">
      <c r="A78" s="29"/>
      <c r="B78" s="74">
        <v>6</v>
      </c>
      <c r="C78" s="457" t="s">
        <v>409</v>
      </c>
      <c r="D78" s="458"/>
      <c r="E78" s="458"/>
      <c r="F78" s="458"/>
      <c r="G78" s="459"/>
      <c r="H78" s="184"/>
    </row>
    <row r="79" spans="1:8" ht="25.5">
      <c r="A79" s="29"/>
      <c r="B79" s="437" t="s">
        <v>45</v>
      </c>
      <c r="C79" s="165" t="s">
        <v>394</v>
      </c>
      <c r="D79" s="33" t="s">
        <v>60</v>
      </c>
      <c r="E79" s="34">
        <v>0</v>
      </c>
      <c r="F79" s="34">
        <v>1</v>
      </c>
      <c r="G79" s="35">
        <v>2</v>
      </c>
      <c r="H79" s="184"/>
    </row>
    <row r="80" spans="1:8" ht="19.5" customHeight="1" thickBot="1">
      <c r="A80" s="29"/>
      <c r="B80" s="437"/>
      <c r="C80" s="175" t="s">
        <v>283</v>
      </c>
      <c r="D80" s="172"/>
      <c r="E80" s="172"/>
      <c r="F80" s="172"/>
      <c r="G80" s="173" t="s">
        <v>663</v>
      </c>
      <c r="H80" s="184"/>
    </row>
    <row r="81" spans="1:8" ht="19.5" customHeight="1" thickBot="1">
      <c r="A81" s="29"/>
      <c r="B81" s="74">
        <v>7</v>
      </c>
      <c r="C81" s="457" t="s">
        <v>410</v>
      </c>
      <c r="D81" s="422"/>
      <c r="E81" s="422"/>
      <c r="F81" s="422"/>
      <c r="G81" s="423"/>
      <c r="H81" s="184"/>
    </row>
    <row r="82" spans="1:8" ht="19.5" customHeight="1">
      <c r="A82" s="29"/>
      <c r="B82" s="438" t="s">
        <v>129</v>
      </c>
      <c r="C82" s="165" t="s">
        <v>395</v>
      </c>
      <c r="D82" s="154" t="s">
        <v>60</v>
      </c>
      <c r="E82" s="155">
        <v>0</v>
      </c>
      <c r="F82" s="155">
        <v>1</v>
      </c>
      <c r="G82" s="156">
        <v>2</v>
      </c>
      <c r="H82" s="184"/>
    </row>
    <row r="83" spans="1:8" ht="19.5" customHeight="1">
      <c r="A83" s="29"/>
      <c r="B83" s="456"/>
      <c r="C83" s="175" t="s">
        <v>283</v>
      </c>
      <c r="D83" s="172" t="s">
        <v>663</v>
      </c>
      <c r="E83" s="172"/>
      <c r="F83" s="172"/>
      <c r="G83" s="173"/>
      <c r="H83" s="184"/>
    </row>
    <row r="84" spans="1:8" ht="25.5">
      <c r="A84" s="29"/>
      <c r="B84" s="456" t="s">
        <v>130</v>
      </c>
      <c r="C84" s="164" t="s">
        <v>396</v>
      </c>
      <c r="D84" s="37" t="s">
        <v>60</v>
      </c>
      <c r="E84" s="38">
        <v>0</v>
      </c>
      <c r="F84" s="38">
        <v>1</v>
      </c>
      <c r="G84" s="39">
        <v>2</v>
      </c>
      <c r="H84" s="184"/>
    </row>
    <row r="85" spans="1:8" ht="19.5" customHeight="1">
      <c r="A85" s="29"/>
      <c r="B85" s="456"/>
      <c r="C85" s="175" t="s">
        <v>283</v>
      </c>
      <c r="D85" s="172" t="s">
        <v>663</v>
      </c>
      <c r="E85" s="172"/>
      <c r="F85" s="172"/>
      <c r="G85" s="173"/>
      <c r="H85" s="184"/>
    </row>
    <row r="86" spans="1:8" ht="19.5" customHeight="1">
      <c r="A86" s="29"/>
      <c r="B86" s="456" t="s">
        <v>131</v>
      </c>
      <c r="C86" s="164" t="s">
        <v>397</v>
      </c>
      <c r="D86" s="37" t="s">
        <v>60</v>
      </c>
      <c r="E86" s="38">
        <v>0</v>
      </c>
      <c r="F86" s="38">
        <v>1</v>
      </c>
      <c r="G86" s="39">
        <v>2</v>
      </c>
      <c r="H86" s="184"/>
    </row>
    <row r="87" spans="1:8" ht="19.5" customHeight="1" thickBot="1">
      <c r="A87" s="29"/>
      <c r="B87" s="456"/>
      <c r="C87" s="175" t="s">
        <v>283</v>
      </c>
      <c r="D87" s="178" t="s">
        <v>663</v>
      </c>
      <c r="E87" s="178"/>
      <c r="F87" s="178"/>
      <c r="G87" s="179"/>
      <c r="H87" s="184"/>
    </row>
    <row r="88" spans="1:8" ht="51" customHeight="1" thickBot="1">
      <c r="A88" s="29"/>
      <c r="B88" s="161">
        <v>8</v>
      </c>
      <c r="C88" s="439" t="s">
        <v>448</v>
      </c>
      <c r="D88" s="460"/>
      <c r="E88" s="460"/>
      <c r="F88" s="460"/>
      <c r="G88" s="461"/>
      <c r="H88" s="184"/>
    </row>
    <row r="89" spans="1:8" ht="51">
      <c r="A89" s="29"/>
      <c r="B89" s="438" t="s">
        <v>132</v>
      </c>
      <c r="C89" s="165" t="s">
        <v>399</v>
      </c>
      <c r="D89" s="154" t="s">
        <v>60</v>
      </c>
      <c r="E89" s="155">
        <v>0</v>
      </c>
      <c r="F89" s="155">
        <v>1</v>
      </c>
      <c r="G89" s="156">
        <v>2</v>
      </c>
      <c r="H89" s="184"/>
    </row>
    <row r="90" spans="1:8" ht="19.5" customHeight="1">
      <c r="A90" s="29"/>
      <c r="B90" s="456"/>
      <c r="C90" s="175" t="s">
        <v>283</v>
      </c>
      <c r="D90" s="172"/>
      <c r="E90" s="172"/>
      <c r="F90" s="172"/>
      <c r="G90" s="173" t="s">
        <v>663</v>
      </c>
      <c r="H90" s="184"/>
    </row>
    <row r="91" spans="1:8" ht="25.5">
      <c r="A91" s="29"/>
      <c r="B91" s="456" t="s">
        <v>133</v>
      </c>
      <c r="C91" s="164" t="s">
        <v>520</v>
      </c>
      <c r="D91" s="37" t="s">
        <v>60</v>
      </c>
      <c r="E91" s="38">
        <v>0</v>
      </c>
      <c r="F91" s="38">
        <v>1</v>
      </c>
      <c r="G91" s="39">
        <v>2</v>
      </c>
      <c r="H91" s="184"/>
    </row>
    <row r="92" spans="1:8" ht="19.5" customHeight="1">
      <c r="A92" s="29"/>
      <c r="B92" s="456"/>
      <c r="C92" s="175" t="s">
        <v>283</v>
      </c>
      <c r="D92" s="172"/>
      <c r="E92" s="172"/>
      <c r="F92" s="172"/>
      <c r="G92" s="173" t="s">
        <v>663</v>
      </c>
      <c r="H92" s="184"/>
    </row>
    <row r="93" spans="1:8" ht="38.25">
      <c r="A93" s="29"/>
      <c r="B93" s="456" t="s">
        <v>134</v>
      </c>
      <c r="C93" s="164" t="s">
        <v>398</v>
      </c>
      <c r="D93" s="37" t="s">
        <v>60</v>
      </c>
      <c r="E93" s="38">
        <v>0</v>
      </c>
      <c r="F93" s="38">
        <v>1</v>
      </c>
      <c r="G93" s="39">
        <v>2</v>
      </c>
      <c r="H93" s="184"/>
    </row>
    <row r="94" spans="1:8" ht="19.5" customHeight="1">
      <c r="A94" s="29"/>
      <c r="B94" s="456"/>
      <c r="C94" s="175" t="s">
        <v>283</v>
      </c>
      <c r="D94" s="172"/>
      <c r="E94" s="172"/>
      <c r="F94" s="172"/>
      <c r="G94" s="173" t="s">
        <v>663</v>
      </c>
      <c r="H94" s="184"/>
    </row>
    <row r="95" spans="1:8" ht="25.5">
      <c r="A95" s="29"/>
      <c r="B95" s="456" t="s">
        <v>135</v>
      </c>
      <c r="C95" s="164" t="s">
        <v>400</v>
      </c>
      <c r="D95" s="37" t="s">
        <v>60</v>
      </c>
      <c r="E95" s="38">
        <v>0</v>
      </c>
      <c r="F95" s="38">
        <v>1</v>
      </c>
      <c r="G95" s="39">
        <v>2</v>
      </c>
      <c r="H95" s="184"/>
    </row>
    <row r="96" spans="1:8" ht="19.5" customHeight="1" thickBot="1">
      <c r="A96" s="29"/>
      <c r="B96" s="442"/>
      <c r="C96" s="175" t="s">
        <v>283</v>
      </c>
      <c r="D96" s="172"/>
      <c r="E96" s="172"/>
      <c r="F96" s="172"/>
      <c r="G96" s="173" t="s">
        <v>663</v>
      </c>
      <c r="H96" s="184"/>
    </row>
    <row r="97" spans="1:8" ht="19.5" customHeight="1" thickBot="1">
      <c r="A97" s="29"/>
      <c r="B97" s="74">
        <v>9</v>
      </c>
      <c r="C97" s="457" t="s">
        <v>411</v>
      </c>
      <c r="D97" s="422"/>
      <c r="E97" s="422"/>
      <c r="F97" s="422"/>
      <c r="G97" s="423"/>
      <c r="H97" s="184"/>
    </row>
    <row r="98" spans="1:8" ht="25.5">
      <c r="A98" s="29"/>
      <c r="B98" s="438" t="s">
        <v>136</v>
      </c>
      <c r="C98" s="165" t="s">
        <v>401</v>
      </c>
      <c r="D98" s="154" t="s">
        <v>60</v>
      </c>
      <c r="E98" s="155">
        <v>0</v>
      </c>
      <c r="F98" s="155">
        <v>1</v>
      </c>
      <c r="G98" s="156">
        <v>2</v>
      </c>
      <c r="H98" s="184"/>
    </row>
    <row r="99" spans="1:8" ht="19.5" customHeight="1">
      <c r="A99" s="29"/>
      <c r="B99" s="456"/>
      <c r="C99" s="175" t="s">
        <v>283</v>
      </c>
      <c r="D99" s="172" t="s">
        <v>663</v>
      </c>
      <c r="E99" s="172"/>
      <c r="F99" s="172"/>
      <c r="G99" s="173"/>
      <c r="H99" s="184"/>
    </row>
    <row r="100" spans="1:8" ht="19.5" customHeight="1">
      <c r="A100" s="29"/>
      <c r="B100" s="456" t="s">
        <v>137</v>
      </c>
      <c r="C100" s="164" t="s">
        <v>449</v>
      </c>
      <c r="D100" s="37" t="s">
        <v>60</v>
      </c>
      <c r="E100" s="38">
        <v>0</v>
      </c>
      <c r="F100" s="38">
        <v>1</v>
      </c>
      <c r="G100" s="39">
        <v>2</v>
      </c>
      <c r="H100" s="184"/>
    </row>
    <row r="101" spans="1:8" ht="19.5" customHeight="1">
      <c r="A101" s="29"/>
      <c r="B101" s="456"/>
      <c r="C101" s="175" t="s">
        <v>283</v>
      </c>
      <c r="D101" s="172" t="s">
        <v>663</v>
      </c>
      <c r="E101" s="172"/>
      <c r="F101" s="172"/>
      <c r="G101" s="173"/>
      <c r="H101" s="184"/>
    </row>
    <row r="102" spans="1:8" ht="19.5" customHeight="1">
      <c r="A102" s="29"/>
      <c r="B102" s="456" t="s">
        <v>138</v>
      </c>
      <c r="C102" s="164" t="s">
        <v>402</v>
      </c>
      <c r="D102" s="37" t="s">
        <v>60</v>
      </c>
      <c r="E102" s="38">
        <v>0</v>
      </c>
      <c r="F102" s="38">
        <v>1</v>
      </c>
      <c r="G102" s="39">
        <v>2</v>
      </c>
      <c r="H102" s="184"/>
    </row>
    <row r="103" spans="1:8" ht="19.5" customHeight="1">
      <c r="A103" s="29"/>
      <c r="B103" s="456"/>
      <c r="C103" s="175" t="s">
        <v>283</v>
      </c>
      <c r="D103" s="172"/>
      <c r="E103" s="172"/>
      <c r="F103" s="172"/>
      <c r="G103" s="173" t="s">
        <v>663</v>
      </c>
      <c r="H103" s="184"/>
    </row>
    <row r="104" spans="1:8" ht="19.5" customHeight="1">
      <c r="A104" s="29"/>
      <c r="B104" s="456" t="s">
        <v>139</v>
      </c>
      <c r="C104" s="164" t="s">
        <v>403</v>
      </c>
      <c r="D104" s="37" t="s">
        <v>60</v>
      </c>
      <c r="E104" s="38">
        <v>0</v>
      </c>
      <c r="F104" s="38">
        <v>1</v>
      </c>
      <c r="G104" s="39">
        <v>2</v>
      </c>
      <c r="H104" s="184"/>
    </row>
    <row r="105" spans="1:8" ht="19.5" customHeight="1" thickBot="1">
      <c r="A105" s="29"/>
      <c r="B105" s="463"/>
      <c r="C105" s="175" t="s">
        <v>283</v>
      </c>
      <c r="D105" s="172" t="s">
        <v>663</v>
      </c>
      <c r="E105" s="172"/>
      <c r="F105" s="172"/>
      <c r="G105" s="173"/>
      <c r="H105" s="184"/>
    </row>
    <row r="106" spans="1:8" ht="19.5" customHeight="1" thickBot="1">
      <c r="B106" s="166"/>
      <c r="C106" s="167"/>
      <c r="D106" s="108">
        <f>(COUNTIF(D12:D105,"x"))</f>
        <v>22</v>
      </c>
      <c r="E106" s="109">
        <f>(COUNTIF(E12:E105,"x"))</f>
        <v>3</v>
      </c>
      <c r="F106" s="109">
        <f>(COUNTIF(F12:F105,"x"))</f>
        <v>0</v>
      </c>
      <c r="G106" s="110">
        <f>(COUNTIF(G12:G105,"x"))</f>
        <v>18</v>
      </c>
      <c r="H106" s="184"/>
    </row>
    <row r="107" spans="1:8" s="107" customFormat="1" ht="19.5" customHeight="1" thickBot="1">
      <c r="A107" s="106"/>
      <c r="B107" s="72"/>
      <c r="C107" s="73" t="s">
        <v>369</v>
      </c>
      <c r="D107" s="370">
        <f>IF(SUM(D106:G106)&lt;COUNTA(B12:B105)-8,"Hay ítems sin evaluar",(F106+G106*2))</f>
        <v>36</v>
      </c>
      <c r="E107" s="371"/>
      <c r="F107" s="371"/>
      <c r="G107" s="372"/>
      <c r="H107" s="182"/>
    </row>
    <row r="108" spans="1:8" s="40" customFormat="1" ht="19.5" customHeight="1" thickBot="1">
      <c r="A108" s="58"/>
      <c r="B108" s="151"/>
      <c r="C108" s="152" t="s">
        <v>285</v>
      </c>
      <c r="D108" s="373">
        <f>D107/(COUNTA(B12:B105)-D106-8)</f>
        <v>1.7142857142857142</v>
      </c>
      <c r="E108" s="374"/>
      <c r="F108" s="374"/>
      <c r="G108" s="375"/>
      <c r="H108" s="181"/>
    </row>
    <row r="109" spans="1:8" s="40" customFormat="1" ht="19.5" customHeight="1" thickBot="1">
      <c r="A109" s="58"/>
      <c r="B109" s="151"/>
      <c r="C109" s="152" t="s">
        <v>350</v>
      </c>
      <c r="D109" s="376">
        <f>D108/2</f>
        <v>0.8571428571428571</v>
      </c>
      <c r="E109" s="377"/>
      <c r="F109" s="377"/>
      <c r="G109" s="378"/>
      <c r="H109" s="181"/>
    </row>
    <row r="110" spans="1:8" customFormat="1" ht="48.95" customHeight="1" thickBot="1">
      <c r="B110" s="162">
        <v>10</v>
      </c>
      <c r="C110" s="439" t="s">
        <v>459</v>
      </c>
      <c r="D110" s="460"/>
      <c r="E110" s="460"/>
      <c r="F110" s="460"/>
      <c r="G110" s="461"/>
    </row>
    <row r="111" spans="1:8" customFormat="1" ht="38.25">
      <c r="B111" s="442" t="s">
        <v>56</v>
      </c>
      <c r="C111" s="164" t="s">
        <v>535</v>
      </c>
      <c r="D111" s="154" t="s">
        <v>60</v>
      </c>
      <c r="E111" s="155">
        <v>0</v>
      </c>
      <c r="F111" s="155">
        <v>1</v>
      </c>
      <c r="G111" s="156">
        <v>2</v>
      </c>
    </row>
    <row r="112" spans="1:8" customFormat="1" ht="19.5" customHeight="1">
      <c r="B112" s="438"/>
      <c r="C112" s="175" t="s">
        <v>283</v>
      </c>
      <c r="D112" s="172" t="s">
        <v>663</v>
      </c>
      <c r="E112" s="172"/>
      <c r="F112" s="172"/>
      <c r="G112" s="173"/>
    </row>
    <row r="113" spans="2:7" customFormat="1" ht="25.5">
      <c r="B113" s="442" t="s">
        <v>140</v>
      </c>
      <c r="C113" s="164" t="s">
        <v>460</v>
      </c>
      <c r="D113" s="37" t="s">
        <v>60</v>
      </c>
      <c r="E113" s="38">
        <v>0</v>
      </c>
      <c r="F113" s="38">
        <v>1</v>
      </c>
      <c r="G113" s="39">
        <v>2</v>
      </c>
    </row>
    <row r="114" spans="2:7" customFormat="1" ht="19.5" customHeight="1">
      <c r="B114" s="438"/>
      <c r="C114" s="175" t="s">
        <v>283</v>
      </c>
      <c r="D114" s="172" t="s">
        <v>663</v>
      </c>
      <c r="E114" s="172"/>
      <c r="F114" s="172"/>
      <c r="G114" s="173"/>
    </row>
    <row r="115" spans="2:7" customFormat="1" ht="19.5" customHeight="1">
      <c r="B115" s="442" t="s">
        <v>141</v>
      </c>
      <c r="C115" s="164" t="s">
        <v>464</v>
      </c>
      <c r="D115" s="37" t="s">
        <v>60</v>
      </c>
      <c r="E115" s="38">
        <v>0</v>
      </c>
      <c r="F115" s="38">
        <v>1</v>
      </c>
      <c r="G115" s="39">
        <v>2</v>
      </c>
    </row>
    <row r="116" spans="2:7" customFormat="1" ht="19.5" customHeight="1">
      <c r="B116" s="438"/>
      <c r="C116" s="175" t="s">
        <v>283</v>
      </c>
      <c r="D116" s="172" t="s">
        <v>663</v>
      </c>
      <c r="E116" s="172"/>
      <c r="F116" s="172"/>
      <c r="G116" s="173"/>
    </row>
    <row r="117" spans="2:7" customFormat="1" ht="25.5">
      <c r="B117" s="442" t="s">
        <v>461</v>
      </c>
      <c r="C117" s="164" t="s">
        <v>465</v>
      </c>
      <c r="D117" s="37" t="s">
        <v>60</v>
      </c>
      <c r="E117" s="38">
        <v>0</v>
      </c>
      <c r="F117" s="38">
        <v>1</v>
      </c>
      <c r="G117" s="39">
        <v>2</v>
      </c>
    </row>
    <row r="118" spans="2:7" customFormat="1" ht="19.5" customHeight="1">
      <c r="B118" s="438"/>
      <c r="C118" s="175" t="s">
        <v>283</v>
      </c>
      <c r="D118" s="172" t="s">
        <v>663</v>
      </c>
      <c r="E118" s="172"/>
      <c r="F118" s="172"/>
      <c r="G118" s="173"/>
    </row>
    <row r="119" spans="2:7" customFormat="1" ht="19.5" customHeight="1">
      <c r="B119" s="442" t="s">
        <v>462</v>
      </c>
      <c r="C119" s="164" t="s">
        <v>466</v>
      </c>
      <c r="D119" s="37" t="s">
        <v>60</v>
      </c>
      <c r="E119" s="38">
        <v>0</v>
      </c>
      <c r="F119" s="38">
        <v>1</v>
      </c>
      <c r="G119" s="39">
        <v>2</v>
      </c>
    </row>
    <row r="120" spans="2:7" customFormat="1" ht="19.5" customHeight="1">
      <c r="B120" s="438"/>
      <c r="C120" s="175" t="s">
        <v>283</v>
      </c>
      <c r="D120" s="172" t="s">
        <v>663</v>
      </c>
      <c r="E120" s="172"/>
      <c r="F120" s="172"/>
      <c r="G120" s="173"/>
    </row>
    <row r="121" spans="2:7" customFormat="1" ht="19.5" customHeight="1">
      <c r="B121" s="442" t="s">
        <v>463</v>
      </c>
      <c r="C121" s="164" t="s">
        <v>474</v>
      </c>
      <c r="D121" s="37" t="s">
        <v>60</v>
      </c>
      <c r="E121" s="38">
        <v>0</v>
      </c>
      <c r="F121" s="38">
        <v>1</v>
      </c>
      <c r="G121" s="39">
        <v>2</v>
      </c>
    </row>
    <row r="122" spans="2:7" customFormat="1" ht="19.5" customHeight="1">
      <c r="B122" s="438"/>
      <c r="C122" s="175" t="s">
        <v>283</v>
      </c>
      <c r="D122" s="172" t="s">
        <v>663</v>
      </c>
      <c r="E122" s="172"/>
      <c r="F122" s="172"/>
      <c r="G122" s="173"/>
    </row>
    <row r="123" spans="2:7" customFormat="1" ht="19.5" customHeight="1">
      <c r="B123" s="442" t="s">
        <v>467</v>
      </c>
      <c r="C123" s="164" t="s">
        <v>471</v>
      </c>
      <c r="D123" s="37" t="s">
        <v>60</v>
      </c>
      <c r="E123" s="38">
        <v>0</v>
      </c>
      <c r="F123" s="38">
        <v>1</v>
      </c>
      <c r="G123" s="39">
        <v>2</v>
      </c>
    </row>
    <row r="124" spans="2:7" customFormat="1" ht="19.5" customHeight="1">
      <c r="B124" s="438"/>
      <c r="C124" s="175" t="s">
        <v>283</v>
      </c>
      <c r="D124" s="172" t="s">
        <v>663</v>
      </c>
      <c r="E124" s="172"/>
      <c r="F124" s="172"/>
      <c r="G124" s="173"/>
    </row>
    <row r="125" spans="2:7" customFormat="1" ht="19.5" customHeight="1">
      <c r="B125" s="442" t="s">
        <v>468</v>
      </c>
      <c r="C125" s="164" t="s">
        <v>472</v>
      </c>
      <c r="D125" s="37" t="s">
        <v>60</v>
      </c>
      <c r="E125" s="38">
        <v>0</v>
      </c>
      <c r="F125" s="38">
        <v>1</v>
      </c>
      <c r="G125" s="39">
        <v>2</v>
      </c>
    </row>
    <row r="126" spans="2:7" customFormat="1" ht="19.5" customHeight="1">
      <c r="B126" s="438"/>
      <c r="C126" s="175" t="s">
        <v>283</v>
      </c>
      <c r="D126" s="172" t="s">
        <v>663</v>
      </c>
      <c r="E126" s="172"/>
      <c r="F126" s="172"/>
      <c r="G126" s="173"/>
    </row>
    <row r="127" spans="2:7" customFormat="1" ht="25.5">
      <c r="B127" s="442" t="s">
        <v>469</v>
      </c>
      <c r="C127" s="164" t="s">
        <v>473</v>
      </c>
      <c r="D127" s="37" t="s">
        <v>60</v>
      </c>
      <c r="E127" s="38">
        <v>0</v>
      </c>
      <c r="F127" s="38">
        <v>1</v>
      </c>
      <c r="G127" s="39">
        <v>2</v>
      </c>
    </row>
    <row r="128" spans="2:7" customFormat="1" ht="19.5" customHeight="1">
      <c r="B128" s="438"/>
      <c r="C128" s="175" t="s">
        <v>283</v>
      </c>
      <c r="D128" s="172" t="s">
        <v>663</v>
      </c>
      <c r="E128" s="172"/>
      <c r="F128" s="172"/>
      <c r="G128" s="173"/>
    </row>
    <row r="129" spans="2:7" customFormat="1" ht="25.5">
      <c r="B129" s="442" t="s">
        <v>470</v>
      </c>
      <c r="C129" s="164" t="s">
        <v>475</v>
      </c>
      <c r="D129" s="37" t="s">
        <v>60</v>
      </c>
      <c r="E129" s="38">
        <v>0</v>
      </c>
      <c r="F129" s="38">
        <v>1</v>
      </c>
      <c r="G129" s="39">
        <v>2</v>
      </c>
    </row>
    <row r="130" spans="2:7" customFormat="1" ht="19.5" customHeight="1" thickBot="1">
      <c r="B130" s="438"/>
      <c r="C130" s="175" t="s">
        <v>283</v>
      </c>
      <c r="D130" s="178" t="s">
        <v>663</v>
      </c>
      <c r="E130" s="178"/>
      <c r="F130" s="178"/>
      <c r="G130" s="179"/>
    </row>
    <row r="131" spans="2:7" customFormat="1" ht="48.95" customHeight="1" thickBot="1">
      <c r="B131" s="74">
        <v>11</v>
      </c>
      <c r="C131" s="439" t="s">
        <v>476</v>
      </c>
      <c r="D131" s="460"/>
      <c r="E131" s="460"/>
      <c r="F131" s="460"/>
      <c r="G131" s="461"/>
    </row>
    <row r="132" spans="2:7" customFormat="1" ht="38.25">
      <c r="B132" s="442" t="s">
        <v>124</v>
      </c>
      <c r="C132" s="164" t="s">
        <v>535</v>
      </c>
      <c r="D132" s="37" t="s">
        <v>60</v>
      </c>
      <c r="E132" s="38">
        <v>0</v>
      </c>
      <c r="F132" s="38">
        <v>1</v>
      </c>
      <c r="G132" s="39">
        <v>2</v>
      </c>
    </row>
    <row r="133" spans="2:7" customFormat="1" ht="19.5" customHeight="1">
      <c r="B133" s="438"/>
      <c r="C133" s="175" t="s">
        <v>283</v>
      </c>
      <c r="D133" s="172" t="s">
        <v>663</v>
      </c>
      <c r="E133" s="172"/>
      <c r="F133" s="172"/>
      <c r="G133" s="173"/>
    </row>
    <row r="134" spans="2:7" customFormat="1" ht="19.5" customHeight="1">
      <c r="B134" s="442" t="s">
        <v>142</v>
      </c>
      <c r="C134" s="164" t="s">
        <v>482</v>
      </c>
      <c r="D134" s="37" t="s">
        <v>60</v>
      </c>
      <c r="E134" s="38">
        <v>0</v>
      </c>
      <c r="F134" s="38">
        <v>1</v>
      </c>
      <c r="G134" s="39">
        <v>2</v>
      </c>
    </row>
    <row r="135" spans="2:7" customFormat="1" ht="19.5" customHeight="1">
      <c r="B135" s="438"/>
      <c r="C135" s="175" t="s">
        <v>283</v>
      </c>
      <c r="D135" s="172" t="s">
        <v>663</v>
      </c>
      <c r="E135" s="172"/>
      <c r="F135" s="172"/>
      <c r="G135" s="173"/>
    </row>
    <row r="136" spans="2:7" customFormat="1" ht="19.5" customHeight="1">
      <c r="B136" s="442" t="s">
        <v>147</v>
      </c>
      <c r="C136" s="164" t="s">
        <v>483</v>
      </c>
      <c r="D136" s="37" t="s">
        <v>60</v>
      </c>
      <c r="E136" s="38">
        <v>0</v>
      </c>
      <c r="F136" s="38">
        <v>1</v>
      </c>
      <c r="G136" s="39">
        <v>2</v>
      </c>
    </row>
    <row r="137" spans="2:7" customFormat="1" ht="19.5" customHeight="1">
      <c r="B137" s="438"/>
      <c r="C137" s="175" t="s">
        <v>283</v>
      </c>
      <c r="D137" s="172" t="s">
        <v>663</v>
      </c>
      <c r="E137" s="172"/>
      <c r="F137" s="172"/>
      <c r="G137" s="173"/>
    </row>
    <row r="138" spans="2:7" customFormat="1" ht="19.5" customHeight="1">
      <c r="B138" s="442" t="s">
        <v>143</v>
      </c>
      <c r="C138" s="164" t="s">
        <v>484</v>
      </c>
      <c r="D138" s="37" t="s">
        <v>60</v>
      </c>
      <c r="E138" s="38">
        <v>0</v>
      </c>
      <c r="F138" s="38">
        <v>1</v>
      </c>
      <c r="G138" s="39">
        <v>2</v>
      </c>
    </row>
    <row r="139" spans="2:7" customFormat="1" ht="19.5" customHeight="1">
      <c r="B139" s="438"/>
      <c r="C139" s="175" t="s">
        <v>283</v>
      </c>
      <c r="D139" s="172" t="s">
        <v>663</v>
      </c>
      <c r="E139" s="172"/>
      <c r="F139" s="172"/>
      <c r="G139" s="173"/>
    </row>
    <row r="140" spans="2:7" customFormat="1" ht="19.5" customHeight="1">
      <c r="B140" s="442" t="s">
        <v>148</v>
      </c>
      <c r="C140" s="164" t="s">
        <v>466</v>
      </c>
      <c r="D140" s="37" t="s">
        <v>60</v>
      </c>
      <c r="E140" s="38">
        <v>0</v>
      </c>
      <c r="F140" s="38">
        <v>1</v>
      </c>
      <c r="G140" s="39">
        <v>2</v>
      </c>
    </row>
    <row r="141" spans="2:7" customFormat="1" ht="19.5" customHeight="1">
      <c r="B141" s="438"/>
      <c r="C141" s="175" t="s">
        <v>283</v>
      </c>
      <c r="D141" s="172" t="s">
        <v>663</v>
      </c>
      <c r="E141" s="172"/>
      <c r="F141" s="172"/>
      <c r="G141" s="173"/>
    </row>
    <row r="142" spans="2:7" customFormat="1" ht="19.5" customHeight="1">
      <c r="B142" s="442" t="s">
        <v>149</v>
      </c>
      <c r="C142" s="164" t="s">
        <v>485</v>
      </c>
      <c r="D142" s="37" t="s">
        <v>60</v>
      </c>
      <c r="E142" s="38">
        <v>0</v>
      </c>
      <c r="F142" s="38">
        <v>1</v>
      </c>
      <c r="G142" s="39">
        <v>2</v>
      </c>
    </row>
    <row r="143" spans="2:7" customFormat="1" ht="19.5" customHeight="1">
      <c r="B143" s="438"/>
      <c r="C143" s="175" t="s">
        <v>283</v>
      </c>
      <c r="D143" s="172" t="s">
        <v>663</v>
      </c>
      <c r="E143" s="172"/>
      <c r="F143" s="172"/>
      <c r="G143" s="173"/>
    </row>
    <row r="144" spans="2:7" customFormat="1" ht="19.5" customHeight="1">
      <c r="B144" s="442" t="s">
        <v>477</v>
      </c>
      <c r="C144" s="164" t="s">
        <v>486</v>
      </c>
      <c r="D144" s="37" t="s">
        <v>60</v>
      </c>
      <c r="E144" s="38">
        <v>0</v>
      </c>
      <c r="F144" s="38">
        <v>1</v>
      </c>
      <c r="G144" s="39">
        <v>2</v>
      </c>
    </row>
    <row r="145" spans="2:7" customFormat="1" ht="19.5" customHeight="1">
      <c r="B145" s="438"/>
      <c r="C145" s="175" t="s">
        <v>283</v>
      </c>
      <c r="D145" s="172" t="s">
        <v>663</v>
      </c>
      <c r="E145" s="172"/>
      <c r="F145" s="172"/>
      <c r="G145" s="173"/>
    </row>
    <row r="146" spans="2:7" customFormat="1" ht="19.5" customHeight="1">
      <c r="B146" s="442" t="s">
        <v>478</v>
      </c>
      <c r="C146" s="164" t="s">
        <v>487</v>
      </c>
      <c r="D146" s="37" t="s">
        <v>60</v>
      </c>
      <c r="E146" s="38">
        <v>0</v>
      </c>
      <c r="F146" s="38">
        <v>1</v>
      </c>
      <c r="G146" s="39">
        <v>2</v>
      </c>
    </row>
    <row r="147" spans="2:7" customFormat="1" ht="19.5" customHeight="1">
      <c r="B147" s="438"/>
      <c r="C147" s="175" t="s">
        <v>283</v>
      </c>
      <c r="D147" s="172" t="s">
        <v>663</v>
      </c>
      <c r="E147" s="172"/>
      <c r="F147" s="172"/>
      <c r="G147" s="173"/>
    </row>
    <row r="148" spans="2:7" customFormat="1" ht="25.5">
      <c r="B148" s="442" t="s">
        <v>479</v>
      </c>
      <c r="C148" s="164" t="s">
        <v>488</v>
      </c>
      <c r="D148" s="37" t="s">
        <v>60</v>
      </c>
      <c r="E148" s="38">
        <v>0</v>
      </c>
      <c r="F148" s="38">
        <v>1</v>
      </c>
      <c r="G148" s="39">
        <v>2</v>
      </c>
    </row>
    <row r="149" spans="2:7" customFormat="1" ht="19.5" customHeight="1">
      <c r="B149" s="438"/>
      <c r="C149" s="175" t="s">
        <v>283</v>
      </c>
      <c r="D149" s="172" t="s">
        <v>663</v>
      </c>
      <c r="E149" s="172"/>
      <c r="F149" s="172"/>
      <c r="G149" s="173"/>
    </row>
    <row r="150" spans="2:7" customFormat="1" ht="25.5">
      <c r="B150" s="442" t="s">
        <v>480</v>
      </c>
      <c r="C150" s="164" t="s">
        <v>489</v>
      </c>
      <c r="D150" s="37" t="s">
        <v>60</v>
      </c>
      <c r="E150" s="38">
        <v>0</v>
      </c>
      <c r="F150" s="38">
        <v>1</v>
      </c>
      <c r="G150" s="39">
        <v>2</v>
      </c>
    </row>
    <row r="151" spans="2:7" customFormat="1" ht="19.5" customHeight="1">
      <c r="B151" s="438"/>
      <c r="C151" s="175" t="s">
        <v>283</v>
      </c>
      <c r="D151" s="172" t="s">
        <v>663</v>
      </c>
      <c r="E151" s="172"/>
      <c r="F151" s="172"/>
      <c r="G151" s="173"/>
    </row>
    <row r="152" spans="2:7" customFormat="1" ht="19.5" customHeight="1">
      <c r="B152" s="442" t="s">
        <v>481</v>
      </c>
      <c r="C152" s="164" t="s">
        <v>490</v>
      </c>
      <c r="D152" s="37" t="s">
        <v>60</v>
      </c>
      <c r="E152" s="38">
        <v>0</v>
      </c>
      <c r="F152" s="38">
        <v>1</v>
      </c>
      <c r="G152" s="39">
        <v>2</v>
      </c>
    </row>
    <row r="153" spans="2:7" customFormat="1" ht="19.5" customHeight="1" thickBot="1">
      <c r="B153" s="437"/>
      <c r="C153" s="185" t="s">
        <v>283</v>
      </c>
      <c r="D153" s="186" t="s">
        <v>663</v>
      </c>
      <c r="E153" s="186"/>
      <c r="F153" s="186"/>
      <c r="G153" s="187"/>
    </row>
    <row r="154" spans="2:7" customFormat="1" ht="48.95" customHeight="1" thickBot="1">
      <c r="B154" s="74">
        <v>12</v>
      </c>
      <c r="C154" s="439" t="s">
        <v>491</v>
      </c>
      <c r="D154" s="440"/>
      <c r="E154" s="440"/>
      <c r="F154" s="440"/>
      <c r="G154" s="441"/>
    </row>
    <row r="155" spans="2:7" customFormat="1" ht="19.5" customHeight="1">
      <c r="B155" s="442" t="s">
        <v>144</v>
      </c>
      <c r="C155" s="164" t="s">
        <v>505</v>
      </c>
      <c r="D155" s="37" t="s">
        <v>60</v>
      </c>
      <c r="E155" s="38">
        <v>0</v>
      </c>
      <c r="F155" s="38">
        <v>1</v>
      </c>
      <c r="G155" s="39">
        <v>2</v>
      </c>
    </row>
    <row r="156" spans="2:7" customFormat="1" ht="19.5" customHeight="1">
      <c r="B156" s="438"/>
      <c r="C156" s="175" t="s">
        <v>283</v>
      </c>
      <c r="D156" s="172" t="s">
        <v>663</v>
      </c>
      <c r="E156" s="172"/>
      <c r="F156" s="172"/>
      <c r="G156" s="173"/>
    </row>
    <row r="157" spans="2:7" customFormat="1" ht="19.5" customHeight="1">
      <c r="B157" s="442" t="s">
        <v>145</v>
      </c>
      <c r="C157" s="164" t="s">
        <v>506</v>
      </c>
      <c r="D157" s="37" t="s">
        <v>60</v>
      </c>
      <c r="E157" s="38">
        <v>0</v>
      </c>
      <c r="F157" s="38">
        <v>1</v>
      </c>
      <c r="G157" s="39">
        <v>2</v>
      </c>
    </row>
    <row r="158" spans="2:7" customFormat="1" ht="19.5" customHeight="1">
      <c r="B158" s="438"/>
      <c r="C158" s="175" t="s">
        <v>283</v>
      </c>
      <c r="D158" s="172" t="s">
        <v>663</v>
      </c>
      <c r="E158" s="172"/>
      <c r="F158" s="172"/>
      <c r="G158" s="173"/>
    </row>
    <row r="159" spans="2:7" customFormat="1" ht="19.5" customHeight="1">
      <c r="B159" s="442" t="s">
        <v>146</v>
      </c>
      <c r="C159" s="164" t="s">
        <v>522</v>
      </c>
      <c r="D159" s="37" t="s">
        <v>60</v>
      </c>
      <c r="E159" s="38">
        <v>0</v>
      </c>
      <c r="F159" s="38">
        <v>1</v>
      </c>
      <c r="G159" s="39">
        <v>2</v>
      </c>
    </row>
    <row r="160" spans="2:7" customFormat="1" ht="19.5" customHeight="1">
      <c r="B160" s="438"/>
      <c r="C160" s="175" t="s">
        <v>283</v>
      </c>
      <c r="D160" s="172" t="s">
        <v>663</v>
      </c>
      <c r="E160" s="172"/>
      <c r="F160" s="172"/>
      <c r="G160" s="173"/>
    </row>
    <row r="161" spans="2:7" customFormat="1" ht="19.5" customHeight="1">
      <c r="B161" s="442" t="s">
        <v>492</v>
      </c>
      <c r="C161" s="164" t="s">
        <v>507</v>
      </c>
      <c r="D161" s="37" t="s">
        <v>60</v>
      </c>
      <c r="E161" s="38">
        <v>0</v>
      </c>
      <c r="F161" s="38">
        <v>1</v>
      </c>
      <c r="G161" s="39">
        <v>2</v>
      </c>
    </row>
    <row r="162" spans="2:7" customFormat="1" ht="19.5" customHeight="1">
      <c r="B162" s="438"/>
      <c r="C162" s="175" t="s">
        <v>283</v>
      </c>
      <c r="D162" s="172" t="s">
        <v>663</v>
      </c>
      <c r="E162" s="172"/>
      <c r="F162" s="172"/>
      <c r="G162" s="173"/>
    </row>
    <row r="163" spans="2:7" customFormat="1" ht="25.5">
      <c r="B163" s="442" t="s">
        <v>493</v>
      </c>
      <c r="C163" s="164" t="s">
        <v>508</v>
      </c>
      <c r="D163" s="37" t="s">
        <v>60</v>
      </c>
      <c r="E163" s="38">
        <v>0</v>
      </c>
      <c r="F163" s="38">
        <v>1</v>
      </c>
      <c r="G163" s="39">
        <v>2</v>
      </c>
    </row>
    <row r="164" spans="2:7" customFormat="1" ht="19.5" customHeight="1">
      <c r="B164" s="438"/>
      <c r="C164" s="175" t="s">
        <v>283</v>
      </c>
      <c r="D164" s="172" t="s">
        <v>663</v>
      </c>
      <c r="E164" s="172"/>
      <c r="F164" s="172"/>
      <c r="G164" s="173"/>
    </row>
    <row r="165" spans="2:7" customFormat="1" ht="19.5" customHeight="1">
      <c r="B165" s="442" t="s">
        <v>494</v>
      </c>
      <c r="C165" s="164" t="s">
        <v>509</v>
      </c>
      <c r="D165" s="37" t="s">
        <v>60</v>
      </c>
      <c r="E165" s="38">
        <v>0</v>
      </c>
      <c r="F165" s="38">
        <v>1</v>
      </c>
      <c r="G165" s="39">
        <v>2</v>
      </c>
    </row>
    <row r="166" spans="2:7" customFormat="1" ht="19.5" customHeight="1">
      <c r="B166" s="438"/>
      <c r="C166" s="175" t="s">
        <v>283</v>
      </c>
      <c r="D166" s="172" t="s">
        <v>663</v>
      </c>
      <c r="E166" s="172"/>
      <c r="F166" s="172"/>
      <c r="G166" s="173"/>
    </row>
    <row r="167" spans="2:7" customFormat="1" ht="19.5" customHeight="1">
      <c r="B167" s="442" t="s">
        <v>495</v>
      </c>
      <c r="C167" s="164" t="s">
        <v>511</v>
      </c>
      <c r="D167" s="37" t="s">
        <v>60</v>
      </c>
      <c r="E167" s="38">
        <v>0</v>
      </c>
      <c r="F167" s="38">
        <v>1</v>
      </c>
      <c r="G167" s="39">
        <v>2</v>
      </c>
    </row>
    <row r="168" spans="2:7" customFormat="1" ht="19.5" customHeight="1">
      <c r="B168" s="438"/>
      <c r="C168" s="175" t="s">
        <v>283</v>
      </c>
      <c r="D168" s="172" t="s">
        <v>663</v>
      </c>
      <c r="E168" s="172"/>
      <c r="F168" s="172"/>
      <c r="G168" s="173"/>
    </row>
    <row r="169" spans="2:7" customFormat="1" ht="19.5" customHeight="1">
      <c r="B169" s="442" t="s">
        <v>496</v>
      </c>
      <c r="C169" s="164" t="s">
        <v>512</v>
      </c>
      <c r="D169" s="37" t="s">
        <v>60</v>
      </c>
      <c r="E169" s="38">
        <v>0</v>
      </c>
      <c r="F169" s="38">
        <v>1</v>
      </c>
      <c r="G169" s="39">
        <v>2</v>
      </c>
    </row>
    <row r="170" spans="2:7" customFormat="1" ht="19.5" customHeight="1">
      <c r="B170" s="438"/>
      <c r="C170" s="175" t="s">
        <v>283</v>
      </c>
      <c r="D170" s="172" t="s">
        <v>663</v>
      </c>
      <c r="E170" s="172"/>
      <c r="F170" s="172"/>
      <c r="G170" s="173"/>
    </row>
    <row r="171" spans="2:7" customFormat="1" ht="25.5">
      <c r="B171" s="442" t="s">
        <v>497</v>
      </c>
      <c r="C171" s="164" t="s">
        <v>513</v>
      </c>
      <c r="D171" s="37" t="s">
        <v>60</v>
      </c>
      <c r="E171" s="38">
        <v>0</v>
      </c>
      <c r="F171" s="38">
        <v>1</v>
      </c>
      <c r="G171" s="39">
        <v>2</v>
      </c>
    </row>
    <row r="172" spans="2:7" customFormat="1" ht="19.5" customHeight="1">
      <c r="B172" s="438"/>
      <c r="C172" s="175" t="s">
        <v>283</v>
      </c>
      <c r="D172" s="172" t="s">
        <v>663</v>
      </c>
      <c r="E172" s="172"/>
      <c r="F172" s="172"/>
      <c r="G172" s="173"/>
    </row>
    <row r="173" spans="2:7" customFormat="1" ht="19.5" customHeight="1">
      <c r="B173" s="442" t="s">
        <v>498</v>
      </c>
      <c r="C173" s="164" t="s">
        <v>514</v>
      </c>
      <c r="D173" s="37" t="s">
        <v>60</v>
      </c>
      <c r="E173" s="38">
        <v>0</v>
      </c>
      <c r="F173" s="38">
        <v>1</v>
      </c>
      <c r="G173" s="39">
        <v>2</v>
      </c>
    </row>
    <row r="174" spans="2:7" customFormat="1" ht="19.5" customHeight="1">
      <c r="B174" s="438"/>
      <c r="C174" s="175" t="s">
        <v>283</v>
      </c>
      <c r="D174" s="172" t="s">
        <v>663</v>
      </c>
      <c r="E174" s="172"/>
      <c r="F174" s="172"/>
      <c r="G174" s="173"/>
    </row>
    <row r="175" spans="2:7" customFormat="1" ht="25.5">
      <c r="B175" s="442" t="s">
        <v>499</v>
      </c>
      <c r="C175" s="164" t="s">
        <v>515</v>
      </c>
      <c r="D175" s="37" t="s">
        <v>60</v>
      </c>
      <c r="E175" s="38">
        <v>0</v>
      </c>
      <c r="F175" s="38">
        <v>1</v>
      </c>
      <c r="G175" s="39">
        <v>2</v>
      </c>
    </row>
    <row r="176" spans="2:7" customFormat="1" ht="19.5" customHeight="1">
      <c r="B176" s="438"/>
      <c r="C176" s="175" t="s">
        <v>283</v>
      </c>
      <c r="D176" s="172" t="s">
        <v>663</v>
      </c>
      <c r="E176" s="172"/>
      <c r="F176" s="172"/>
      <c r="G176" s="173"/>
    </row>
    <row r="177" spans="2:7" customFormat="1" ht="25.5">
      <c r="B177" s="442" t="s">
        <v>500</v>
      </c>
      <c r="C177" s="164" t="s">
        <v>523</v>
      </c>
      <c r="D177" s="37" t="s">
        <v>60</v>
      </c>
      <c r="E177" s="38">
        <v>0</v>
      </c>
      <c r="F177" s="38">
        <v>1</v>
      </c>
      <c r="G177" s="39">
        <v>2</v>
      </c>
    </row>
    <row r="178" spans="2:7" customFormat="1" ht="19.5" customHeight="1">
      <c r="B178" s="438"/>
      <c r="C178" s="175" t="s">
        <v>283</v>
      </c>
      <c r="D178" s="172" t="s">
        <v>663</v>
      </c>
      <c r="E178" s="172"/>
      <c r="F178" s="172"/>
      <c r="G178" s="173"/>
    </row>
    <row r="179" spans="2:7" customFormat="1" ht="25.5">
      <c r="B179" s="442" t="s">
        <v>501</v>
      </c>
      <c r="C179" s="164" t="s">
        <v>516</v>
      </c>
      <c r="D179" s="37" t="s">
        <v>60</v>
      </c>
      <c r="E179" s="38">
        <v>0</v>
      </c>
      <c r="F179" s="38">
        <v>1</v>
      </c>
      <c r="G179" s="39">
        <v>2</v>
      </c>
    </row>
    <row r="180" spans="2:7" customFormat="1" ht="19.5" customHeight="1">
      <c r="B180" s="437"/>
      <c r="C180" s="175" t="s">
        <v>283</v>
      </c>
      <c r="D180" s="172" t="s">
        <v>663</v>
      </c>
      <c r="E180" s="172"/>
      <c r="F180" s="172"/>
      <c r="G180" s="173"/>
    </row>
    <row r="181" spans="2:7" customFormat="1" ht="19.5" customHeight="1">
      <c r="B181" s="442" t="s">
        <v>502</v>
      </c>
      <c r="C181" s="164" t="s">
        <v>517</v>
      </c>
      <c r="D181" s="37" t="s">
        <v>60</v>
      </c>
      <c r="E181" s="38">
        <v>0</v>
      </c>
      <c r="F181" s="38">
        <v>1</v>
      </c>
      <c r="G181" s="39">
        <v>2</v>
      </c>
    </row>
    <row r="182" spans="2:7" customFormat="1" ht="19.5" customHeight="1">
      <c r="B182" s="437"/>
      <c r="C182" s="175" t="s">
        <v>283</v>
      </c>
      <c r="D182" s="172" t="s">
        <v>663</v>
      </c>
      <c r="E182" s="172"/>
      <c r="F182" s="172"/>
      <c r="G182" s="173"/>
    </row>
    <row r="183" spans="2:7" customFormat="1" ht="19.5" customHeight="1">
      <c r="B183" s="442" t="s">
        <v>503</v>
      </c>
      <c r="C183" s="164" t="s">
        <v>518</v>
      </c>
      <c r="D183" s="37" t="s">
        <v>60</v>
      </c>
      <c r="E183" s="38">
        <v>0</v>
      </c>
      <c r="F183" s="38">
        <v>1</v>
      </c>
      <c r="G183" s="39">
        <v>2</v>
      </c>
    </row>
    <row r="184" spans="2:7" customFormat="1" ht="19.5" customHeight="1">
      <c r="B184" s="437"/>
      <c r="C184" s="175" t="s">
        <v>283</v>
      </c>
      <c r="D184" s="172" t="s">
        <v>663</v>
      </c>
      <c r="E184" s="172"/>
      <c r="F184" s="172"/>
      <c r="G184" s="173"/>
    </row>
    <row r="185" spans="2:7" customFormat="1" ht="19.5" customHeight="1">
      <c r="B185" s="442" t="s">
        <v>504</v>
      </c>
      <c r="C185" s="164" t="s">
        <v>519</v>
      </c>
      <c r="D185" s="37" t="s">
        <v>60</v>
      </c>
      <c r="E185" s="38">
        <v>0</v>
      </c>
      <c r="F185" s="38">
        <v>1</v>
      </c>
      <c r="G185" s="39">
        <v>2</v>
      </c>
    </row>
    <row r="186" spans="2:7" customFormat="1" ht="19.5" customHeight="1" thickBot="1">
      <c r="B186" s="437"/>
      <c r="C186" s="185" t="s">
        <v>283</v>
      </c>
      <c r="D186" s="186" t="s">
        <v>663</v>
      </c>
      <c r="E186" s="186"/>
      <c r="F186" s="186"/>
      <c r="G186" s="187"/>
    </row>
    <row r="187" spans="2:7" customFormat="1" ht="48.95" customHeight="1" thickBot="1">
      <c r="B187" s="74">
        <v>13</v>
      </c>
      <c r="C187" s="439" t="s">
        <v>524</v>
      </c>
      <c r="D187" s="440"/>
      <c r="E187" s="440"/>
      <c r="F187" s="440"/>
      <c r="G187" s="441"/>
    </row>
    <row r="188" spans="2:7" customFormat="1" ht="38.25">
      <c r="B188" s="437" t="s">
        <v>150</v>
      </c>
      <c r="C188" s="164" t="s">
        <v>534</v>
      </c>
      <c r="D188" s="111" t="s">
        <v>60</v>
      </c>
      <c r="E188" s="112">
        <v>0</v>
      </c>
      <c r="F188" s="112">
        <v>1</v>
      </c>
      <c r="G188" s="113">
        <v>2</v>
      </c>
    </row>
    <row r="189" spans="2:7" customFormat="1" ht="19.5" customHeight="1">
      <c r="B189" s="438"/>
      <c r="C189" s="175" t="s">
        <v>283</v>
      </c>
      <c r="D189" s="172" t="s">
        <v>663</v>
      </c>
      <c r="E189" s="172"/>
      <c r="F189" s="172"/>
      <c r="G189" s="173"/>
    </row>
    <row r="190" spans="2:7" customFormat="1" ht="25.5">
      <c r="B190" s="442" t="s">
        <v>151</v>
      </c>
      <c r="C190" s="164" t="s">
        <v>525</v>
      </c>
      <c r="D190" s="37" t="s">
        <v>60</v>
      </c>
      <c r="E190" s="38">
        <v>0</v>
      </c>
      <c r="F190" s="38">
        <v>1</v>
      </c>
      <c r="G190" s="39">
        <v>2</v>
      </c>
    </row>
    <row r="191" spans="2:7" customFormat="1" ht="19.5" customHeight="1">
      <c r="B191" s="438"/>
      <c r="C191" s="175" t="s">
        <v>283</v>
      </c>
      <c r="D191" s="172" t="s">
        <v>663</v>
      </c>
      <c r="E191" s="172"/>
      <c r="F191" s="172"/>
      <c r="G191" s="173"/>
    </row>
    <row r="192" spans="2:7" customFormat="1" ht="19.5" customHeight="1">
      <c r="B192" s="442" t="s">
        <v>152</v>
      </c>
      <c r="C192" s="164" t="s">
        <v>526</v>
      </c>
      <c r="D192" s="37" t="s">
        <v>60</v>
      </c>
      <c r="E192" s="38">
        <v>0</v>
      </c>
      <c r="F192" s="38">
        <v>1</v>
      </c>
      <c r="G192" s="39">
        <v>2</v>
      </c>
    </row>
    <row r="193" spans="2:7" customFormat="1" ht="19.5" customHeight="1">
      <c r="B193" s="438"/>
      <c r="C193" s="175" t="s">
        <v>283</v>
      </c>
      <c r="D193" s="172" t="s">
        <v>663</v>
      </c>
      <c r="E193" s="172"/>
      <c r="F193" s="172"/>
      <c r="G193" s="173"/>
    </row>
    <row r="194" spans="2:7" customFormat="1" ht="19.5" customHeight="1">
      <c r="B194" s="442" t="s">
        <v>153</v>
      </c>
      <c r="C194" s="164" t="s">
        <v>529</v>
      </c>
      <c r="D194" s="37" t="s">
        <v>60</v>
      </c>
      <c r="E194" s="38">
        <v>0</v>
      </c>
      <c r="F194" s="38">
        <v>1</v>
      </c>
      <c r="G194" s="39">
        <v>2</v>
      </c>
    </row>
    <row r="195" spans="2:7" customFormat="1" ht="19.5" customHeight="1">
      <c r="B195" s="438"/>
      <c r="C195" s="175" t="s">
        <v>283</v>
      </c>
      <c r="D195" s="172" t="s">
        <v>663</v>
      </c>
      <c r="E195" s="172"/>
      <c r="F195" s="172"/>
      <c r="G195" s="173"/>
    </row>
    <row r="196" spans="2:7" customFormat="1" ht="19.5" customHeight="1">
      <c r="B196" s="442" t="s">
        <v>154</v>
      </c>
      <c r="C196" s="164" t="s">
        <v>527</v>
      </c>
      <c r="D196" s="37" t="s">
        <v>60</v>
      </c>
      <c r="E196" s="38">
        <v>0</v>
      </c>
      <c r="F196" s="38">
        <v>1</v>
      </c>
      <c r="G196" s="39">
        <v>2</v>
      </c>
    </row>
    <row r="197" spans="2:7" customFormat="1" ht="19.5" customHeight="1">
      <c r="B197" s="438"/>
      <c r="C197" s="175" t="s">
        <v>283</v>
      </c>
      <c r="D197" s="172" t="s">
        <v>663</v>
      </c>
      <c r="E197" s="172"/>
      <c r="F197" s="172"/>
      <c r="G197" s="173"/>
    </row>
    <row r="198" spans="2:7" customFormat="1" ht="19.5" customHeight="1">
      <c r="B198" s="442" t="s">
        <v>155</v>
      </c>
      <c r="C198" s="164" t="s">
        <v>528</v>
      </c>
      <c r="D198" s="37" t="s">
        <v>60</v>
      </c>
      <c r="E198" s="38">
        <v>0</v>
      </c>
      <c r="F198" s="38">
        <v>1</v>
      </c>
      <c r="G198" s="39">
        <v>2</v>
      </c>
    </row>
    <row r="199" spans="2:7" customFormat="1" ht="19.5" customHeight="1" thickBot="1">
      <c r="B199" s="438"/>
      <c r="C199" s="185" t="s">
        <v>283</v>
      </c>
      <c r="D199" s="186" t="s">
        <v>663</v>
      </c>
      <c r="E199" s="186"/>
      <c r="F199" s="186"/>
      <c r="G199" s="187"/>
    </row>
    <row r="200" spans="2:7" customFormat="1" ht="48.95" customHeight="1" thickBot="1">
      <c r="B200" s="74">
        <v>14</v>
      </c>
      <c r="C200" s="439" t="s">
        <v>530</v>
      </c>
      <c r="D200" s="440"/>
      <c r="E200" s="440"/>
      <c r="F200" s="440"/>
      <c r="G200" s="441"/>
    </row>
    <row r="201" spans="2:7" customFormat="1" ht="38.25">
      <c r="B201" s="437" t="s">
        <v>532</v>
      </c>
      <c r="C201" s="164" t="s">
        <v>534</v>
      </c>
      <c r="D201" s="111" t="s">
        <v>60</v>
      </c>
      <c r="E201" s="112">
        <v>0</v>
      </c>
      <c r="F201" s="112">
        <v>1</v>
      </c>
      <c r="G201" s="113">
        <v>2</v>
      </c>
    </row>
    <row r="202" spans="2:7" customFormat="1" ht="19.5" customHeight="1">
      <c r="B202" s="438"/>
      <c r="C202" s="175" t="s">
        <v>283</v>
      </c>
      <c r="D202" s="172" t="s">
        <v>663</v>
      </c>
      <c r="E202" s="172"/>
      <c r="F202" s="172"/>
      <c r="G202" s="173"/>
    </row>
    <row r="203" spans="2:7" customFormat="1" ht="25.5">
      <c r="B203" s="442" t="s">
        <v>533</v>
      </c>
      <c r="C203" s="164" t="s">
        <v>531</v>
      </c>
      <c r="D203" s="37" t="s">
        <v>60</v>
      </c>
      <c r="E203" s="38">
        <v>0</v>
      </c>
      <c r="F203" s="38">
        <v>1</v>
      </c>
      <c r="G203" s="39">
        <v>2</v>
      </c>
    </row>
    <row r="204" spans="2:7" customFormat="1" ht="19.5" customHeight="1" thickBot="1">
      <c r="B204" s="438"/>
      <c r="C204" s="175" t="s">
        <v>283</v>
      </c>
      <c r="D204" s="172" t="s">
        <v>663</v>
      </c>
      <c r="E204" s="172"/>
      <c r="F204" s="172"/>
      <c r="G204" s="173"/>
    </row>
    <row r="205" spans="2:7" customFormat="1" ht="48.95" customHeight="1" thickBot="1">
      <c r="B205" s="74">
        <v>15</v>
      </c>
      <c r="C205" s="439" t="s">
        <v>536</v>
      </c>
      <c r="D205" s="440"/>
      <c r="E205" s="440"/>
      <c r="F205" s="440"/>
      <c r="G205" s="441"/>
    </row>
    <row r="206" spans="2:7" customFormat="1" ht="38.25">
      <c r="B206" s="437" t="s">
        <v>537</v>
      </c>
      <c r="C206" s="164" t="s">
        <v>534</v>
      </c>
      <c r="D206" s="111" t="s">
        <v>60</v>
      </c>
      <c r="E206" s="112">
        <v>0</v>
      </c>
      <c r="F206" s="112">
        <v>1</v>
      </c>
      <c r="G206" s="113">
        <v>2</v>
      </c>
    </row>
    <row r="207" spans="2:7" customFormat="1" ht="19.5" customHeight="1" thickBot="1">
      <c r="B207" s="438"/>
      <c r="C207" s="175" t="s">
        <v>283</v>
      </c>
      <c r="D207" s="172" t="s">
        <v>663</v>
      </c>
      <c r="E207" s="172"/>
      <c r="F207" s="172"/>
      <c r="G207" s="173"/>
    </row>
    <row r="208" spans="2:7" customFormat="1" ht="48.95" customHeight="1" thickBot="1">
      <c r="B208" s="74">
        <v>16</v>
      </c>
      <c r="C208" s="439" t="s">
        <v>538</v>
      </c>
      <c r="D208" s="440"/>
      <c r="E208" s="440"/>
      <c r="F208" s="440"/>
      <c r="G208" s="441"/>
    </row>
    <row r="209" spans="2:7" customFormat="1" ht="19.5" customHeight="1">
      <c r="B209" s="437" t="s">
        <v>548</v>
      </c>
      <c r="C209" s="165" t="s">
        <v>539</v>
      </c>
      <c r="D209" s="111" t="s">
        <v>60</v>
      </c>
      <c r="E209" s="112">
        <v>0</v>
      </c>
      <c r="F209" s="112">
        <v>1</v>
      </c>
      <c r="G209" s="113">
        <v>2</v>
      </c>
    </row>
    <row r="210" spans="2:7" customFormat="1" ht="19.5" customHeight="1">
      <c r="B210" s="438"/>
      <c r="C210" s="175" t="s">
        <v>283</v>
      </c>
      <c r="D210" s="172" t="s">
        <v>663</v>
      </c>
      <c r="E210" s="172"/>
      <c r="F210" s="172"/>
      <c r="G210" s="173"/>
    </row>
    <row r="211" spans="2:7" customFormat="1" ht="25.5">
      <c r="B211" s="437" t="s">
        <v>549</v>
      </c>
      <c r="C211" s="164" t="s">
        <v>543</v>
      </c>
      <c r="D211" s="37" t="s">
        <v>60</v>
      </c>
      <c r="E211" s="38">
        <v>0</v>
      </c>
      <c r="F211" s="38">
        <v>1</v>
      </c>
      <c r="G211" s="39">
        <v>2</v>
      </c>
    </row>
    <row r="212" spans="2:7" customFormat="1" ht="19.5" customHeight="1">
      <c r="B212" s="438"/>
      <c r="C212" s="175" t="s">
        <v>283</v>
      </c>
      <c r="D212" s="172" t="s">
        <v>663</v>
      </c>
      <c r="E212" s="172"/>
      <c r="F212" s="172"/>
      <c r="G212" s="173"/>
    </row>
    <row r="213" spans="2:7" customFormat="1" ht="19.5" customHeight="1">
      <c r="B213" s="437" t="s">
        <v>550</v>
      </c>
      <c r="C213" s="164" t="s">
        <v>542</v>
      </c>
      <c r="D213" s="37" t="s">
        <v>60</v>
      </c>
      <c r="E213" s="38">
        <v>0</v>
      </c>
      <c r="F213" s="38">
        <v>1</v>
      </c>
      <c r="G213" s="39">
        <v>2</v>
      </c>
    </row>
    <row r="214" spans="2:7" customFormat="1" ht="19.5" customHeight="1">
      <c r="B214" s="438"/>
      <c r="C214" s="175" t="s">
        <v>283</v>
      </c>
      <c r="D214" s="172" t="s">
        <v>663</v>
      </c>
      <c r="E214" s="172"/>
      <c r="F214" s="172"/>
      <c r="G214" s="173"/>
    </row>
    <row r="215" spans="2:7" customFormat="1" ht="25.5">
      <c r="B215" s="437" t="s">
        <v>551</v>
      </c>
      <c r="C215" s="164" t="s">
        <v>540</v>
      </c>
      <c r="D215" s="37" t="s">
        <v>60</v>
      </c>
      <c r="E215" s="38">
        <v>0</v>
      </c>
      <c r="F215" s="38">
        <v>1</v>
      </c>
      <c r="G215" s="39">
        <v>2</v>
      </c>
    </row>
    <row r="216" spans="2:7" customFormat="1" ht="19.5" customHeight="1">
      <c r="B216" s="438"/>
      <c r="C216" s="175" t="s">
        <v>283</v>
      </c>
      <c r="D216" s="172" t="s">
        <v>663</v>
      </c>
      <c r="E216" s="172"/>
      <c r="F216" s="172"/>
      <c r="G216" s="173"/>
    </row>
    <row r="217" spans="2:7" customFormat="1" ht="19.5" customHeight="1">
      <c r="B217" s="437" t="s">
        <v>552</v>
      </c>
      <c r="C217" s="164" t="s">
        <v>541</v>
      </c>
      <c r="D217" s="37" t="s">
        <v>60</v>
      </c>
      <c r="E217" s="38">
        <v>0</v>
      </c>
      <c r="F217" s="38">
        <v>1</v>
      </c>
      <c r="G217" s="39">
        <v>2</v>
      </c>
    </row>
    <row r="218" spans="2:7" customFormat="1" ht="19.5" customHeight="1" thickBot="1">
      <c r="B218" s="438"/>
      <c r="C218" s="175" t="s">
        <v>283</v>
      </c>
      <c r="D218" s="172" t="s">
        <v>663</v>
      </c>
      <c r="E218" s="172"/>
      <c r="F218" s="172"/>
      <c r="G218" s="173"/>
    </row>
    <row r="219" spans="2:7" customFormat="1" ht="48.95" customHeight="1" thickBot="1">
      <c r="B219" s="74">
        <v>17</v>
      </c>
      <c r="C219" s="439" t="s">
        <v>554</v>
      </c>
      <c r="D219" s="440"/>
      <c r="E219" s="440"/>
      <c r="F219" s="440"/>
      <c r="G219" s="441"/>
    </row>
    <row r="220" spans="2:7" customFormat="1" ht="25.5">
      <c r="B220" s="437" t="s">
        <v>557</v>
      </c>
      <c r="C220" s="165" t="s">
        <v>544</v>
      </c>
      <c r="D220" s="111" t="s">
        <v>60</v>
      </c>
      <c r="E220" s="112">
        <v>0</v>
      </c>
      <c r="F220" s="112">
        <v>1</v>
      </c>
      <c r="G220" s="113">
        <v>2</v>
      </c>
    </row>
    <row r="221" spans="2:7" customFormat="1" ht="19.5" customHeight="1">
      <c r="B221" s="438"/>
      <c r="C221" s="175" t="s">
        <v>283</v>
      </c>
      <c r="D221" s="172" t="s">
        <v>663</v>
      </c>
      <c r="E221" s="172"/>
      <c r="F221" s="172"/>
      <c r="G221" s="173"/>
    </row>
    <row r="222" spans="2:7" customFormat="1" ht="19.5" customHeight="1">
      <c r="B222" s="437" t="s">
        <v>558</v>
      </c>
      <c r="C222" s="164" t="s">
        <v>545</v>
      </c>
      <c r="D222" s="37" t="s">
        <v>60</v>
      </c>
      <c r="E222" s="38">
        <v>0</v>
      </c>
      <c r="F222" s="38">
        <v>1</v>
      </c>
      <c r="G222" s="39">
        <v>2</v>
      </c>
    </row>
    <row r="223" spans="2:7" customFormat="1" ht="19.5" customHeight="1">
      <c r="B223" s="438"/>
      <c r="C223" s="175" t="s">
        <v>283</v>
      </c>
      <c r="D223" s="172" t="s">
        <v>663</v>
      </c>
      <c r="E223" s="172"/>
      <c r="F223" s="172"/>
      <c r="G223" s="173"/>
    </row>
    <row r="224" spans="2:7" customFormat="1" ht="19.5" customHeight="1">
      <c r="B224" s="437" t="s">
        <v>559</v>
      </c>
      <c r="C224" s="164" t="s">
        <v>546</v>
      </c>
      <c r="D224" s="37" t="s">
        <v>60</v>
      </c>
      <c r="E224" s="38">
        <v>0</v>
      </c>
      <c r="F224" s="38">
        <v>1</v>
      </c>
      <c r="G224" s="39">
        <v>2</v>
      </c>
    </row>
    <row r="225" spans="2:7" customFormat="1" ht="19.5" customHeight="1">
      <c r="B225" s="438"/>
      <c r="C225" s="175" t="s">
        <v>283</v>
      </c>
      <c r="D225" s="172" t="s">
        <v>663</v>
      </c>
      <c r="E225" s="172"/>
      <c r="F225" s="172"/>
      <c r="G225" s="173"/>
    </row>
    <row r="226" spans="2:7" customFormat="1" ht="25.5">
      <c r="B226" s="437" t="s">
        <v>623</v>
      </c>
      <c r="C226" s="164" t="s">
        <v>547</v>
      </c>
      <c r="D226" s="37" t="s">
        <v>60</v>
      </c>
      <c r="E226" s="38">
        <v>0</v>
      </c>
      <c r="F226" s="38">
        <v>1</v>
      </c>
      <c r="G226" s="39">
        <v>2</v>
      </c>
    </row>
    <row r="227" spans="2:7" customFormat="1" ht="19.5" customHeight="1">
      <c r="B227" s="438"/>
      <c r="C227" s="175" t="s">
        <v>283</v>
      </c>
      <c r="D227" s="172" t="s">
        <v>663</v>
      </c>
      <c r="E227" s="172"/>
      <c r="F227" s="172"/>
      <c r="G227" s="173"/>
    </row>
    <row r="228" spans="2:7" customFormat="1" ht="25.5" customHeight="1">
      <c r="B228" s="437" t="s">
        <v>624</v>
      </c>
      <c r="C228" s="164" t="s">
        <v>553</v>
      </c>
      <c r="D228" s="37" t="s">
        <v>60</v>
      </c>
      <c r="E228" s="38">
        <v>0</v>
      </c>
      <c r="F228" s="38">
        <v>1</v>
      </c>
      <c r="G228" s="39">
        <v>2</v>
      </c>
    </row>
    <row r="229" spans="2:7" customFormat="1" ht="19.5" customHeight="1">
      <c r="B229" s="438"/>
      <c r="C229" s="175" t="s">
        <v>283</v>
      </c>
      <c r="D229" s="172" t="s">
        <v>663</v>
      </c>
      <c r="E229" s="172"/>
      <c r="F229" s="172"/>
      <c r="G229" s="173"/>
    </row>
    <row r="230" spans="2:7" customFormat="1" ht="19.5" customHeight="1">
      <c r="B230" s="437" t="s">
        <v>625</v>
      </c>
      <c r="C230" s="165" t="s">
        <v>555</v>
      </c>
      <c r="D230" s="37" t="s">
        <v>60</v>
      </c>
      <c r="E230" s="38">
        <v>0</v>
      </c>
      <c r="F230" s="38">
        <v>1</v>
      </c>
      <c r="G230" s="39">
        <v>2</v>
      </c>
    </row>
    <row r="231" spans="2:7" customFormat="1" ht="19.5" customHeight="1" thickBot="1">
      <c r="B231" s="438"/>
      <c r="C231" s="180" t="s">
        <v>283</v>
      </c>
      <c r="D231" s="172" t="s">
        <v>663</v>
      </c>
      <c r="E231" s="172"/>
      <c r="F231" s="172"/>
      <c r="G231" s="173"/>
    </row>
    <row r="232" spans="2:7" customFormat="1" ht="48.95" customHeight="1" thickBot="1">
      <c r="B232" s="74">
        <v>18</v>
      </c>
      <c r="C232" s="439" t="s">
        <v>556</v>
      </c>
      <c r="D232" s="440"/>
      <c r="E232" s="440"/>
      <c r="F232" s="440"/>
      <c r="G232" s="441"/>
    </row>
    <row r="233" spans="2:7" customFormat="1" ht="25.5">
      <c r="B233" s="437" t="s">
        <v>561</v>
      </c>
      <c r="C233" s="165" t="s">
        <v>544</v>
      </c>
      <c r="D233" s="111" t="s">
        <v>60</v>
      </c>
      <c r="E233" s="112">
        <v>0</v>
      </c>
      <c r="F233" s="112">
        <v>1</v>
      </c>
      <c r="G233" s="113">
        <v>2</v>
      </c>
    </row>
    <row r="234" spans="2:7" customFormat="1" ht="19.5" customHeight="1">
      <c r="B234" s="438"/>
      <c r="C234" s="175" t="s">
        <v>283</v>
      </c>
      <c r="D234" s="172" t="s">
        <v>663</v>
      </c>
      <c r="E234" s="172"/>
      <c r="F234" s="172"/>
      <c r="G234" s="173"/>
    </row>
    <row r="235" spans="2:7" customFormat="1" ht="19.5" customHeight="1">
      <c r="B235" s="437" t="s">
        <v>562</v>
      </c>
      <c r="C235" s="164" t="s">
        <v>560</v>
      </c>
      <c r="D235" s="37" t="s">
        <v>60</v>
      </c>
      <c r="E235" s="38">
        <v>0</v>
      </c>
      <c r="F235" s="38">
        <v>1</v>
      </c>
      <c r="G235" s="39">
        <v>2</v>
      </c>
    </row>
    <row r="236" spans="2:7" customFormat="1" ht="19.5" customHeight="1" thickBot="1">
      <c r="B236" s="438"/>
      <c r="C236" s="175" t="s">
        <v>283</v>
      </c>
      <c r="D236" s="172" t="s">
        <v>663</v>
      </c>
      <c r="E236" s="172"/>
      <c r="F236" s="172"/>
      <c r="G236" s="173"/>
    </row>
    <row r="237" spans="2:7" customFormat="1" ht="48.95" customHeight="1" thickBot="1">
      <c r="B237" s="74">
        <v>19</v>
      </c>
      <c r="C237" s="439" t="s">
        <v>563</v>
      </c>
      <c r="D237" s="440"/>
      <c r="E237" s="440"/>
      <c r="F237" s="440"/>
      <c r="G237" s="441"/>
    </row>
    <row r="238" spans="2:7" customFormat="1" ht="38.25">
      <c r="B238" s="437" t="s">
        <v>580</v>
      </c>
      <c r="C238" s="164" t="s">
        <v>535</v>
      </c>
      <c r="D238" s="111" t="s">
        <v>60</v>
      </c>
      <c r="E238" s="112">
        <v>0</v>
      </c>
      <c r="F238" s="112">
        <v>1</v>
      </c>
      <c r="G238" s="113">
        <v>2</v>
      </c>
    </row>
    <row r="239" spans="2:7" customFormat="1" ht="19.5" customHeight="1">
      <c r="B239" s="438"/>
      <c r="C239" s="175" t="s">
        <v>283</v>
      </c>
      <c r="D239" s="172" t="s">
        <v>663</v>
      </c>
      <c r="E239" s="172"/>
      <c r="F239" s="172"/>
      <c r="G239" s="173"/>
    </row>
    <row r="240" spans="2:7" customFormat="1" ht="19.5" customHeight="1">
      <c r="B240" s="437" t="s">
        <v>581</v>
      </c>
      <c r="C240" s="164" t="s">
        <v>564</v>
      </c>
      <c r="D240" s="37" t="s">
        <v>60</v>
      </c>
      <c r="E240" s="38">
        <v>0</v>
      </c>
      <c r="F240" s="38">
        <v>1</v>
      </c>
      <c r="G240" s="39">
        <v>2</v>
      </c>
    </row>
    <row r="241" spans="2:7" customFormat="1" ht="19.5" customHeight="1">
      <c r="B241" s="438"/>
      <c r="C241" s="175" t="s">
        <v>283</v>
      </c>
      <c r="D241" s="172" t="s">
        <v>663</v>
      </c>
      <c r="E241" s="172"/>
      <c r="F241" s="172"/>
      <c r="G241" s="173"/>
    </row>
    <row r="242" spans="2:7" customFormat="1" ht="19.5" customHeight="1">
      <c r="B242" s="437" t="s">
        <v>626</v>
      </c>
      <c r="C242" s="164" t="s">
        <v>565</v>
      </c>
      <c r="D242" s="37" t="s">
        <v>60</v>
      </c>
      <c r="E242" s="38">
        <v>0</v>
      </c>
      <c r="F242" s="38">
        <v>1</v>
      </c>
      <c r="G242" s="39">
        <v>2</v>
      </c>
    </row>
    <row r="243" spans="2:7" customFormat="1" ht="19.5" customHeight="1">
      <c r="B243" s="438"/>
      <c r="C243" s="175" t="s">
        <v>283</v>
      </c>
      <c r="D243" s="172" t="s">
        <v>663</v>
      </c>
      <c r="E243" s="172"/>
      <c r="F243" s="172"/>
      <c r="G243" s="173"/>
    </row>
    <row r="244" spans="2:7" customFormat="1" ht="19.5" customHeight="1">
      <c r="B244" s="437" t="s">
        <v>627</v>
      </c>
      <c r="C244" s="164" t="s">
        <v>566</v>
      </c>
      <c r="D244" s="37" t="s">
        <v>60</v>
      </c>
      <c r="E244" s="38">
        <v>0</v>
      </c>
      <c r="F244" s="38">
        <v>1</v>
      </c>
      <c r="G244" s="39">
        <v>2</v>
      </c>
    </row>
    <row r="245" spans="2:7" customFormat="1" ht="19.5" customHeight="1">
      <c r="B245" s="438"/>
      <c r="C245" s="175" t="s">
        <v>283</v>
      </c>
      <c r="D245" s="172" t="s">
        <v>663</v>
      </c>
      <c r="E245" s="172"/>
      <c r="F245" s="172"/>
      <c r="G245" s="173"/>
    </row>
    <row r="246" spans="2:7" customFormat="1" ht="19.5" customHeight="1">
      <c r="B246" s="437" t="s">
        <v>628</v>
      </c>
      <c r="C246" s="164" t="s">
        <v>567</v>
      </c>
      <c r="D246" s="37" t="s">
        <v>60</v>
      </c>
      <c r="E246" s="38">
        <v>0</v>
      </c>
      <c r="F246" s="38">
        <v>1</v>
      </c>
      <c r="G246" s="39">
        <v>2</v>
      </c>
    </row>
    <row r="247" spans="2:7" customFormat="1" ht="19.5" customHeight="1">
      <c r="B247" s="438"/>
      <c r="C247" s="175" t="s">
        <v>283</v>
      </c>
      <c r="D247" s="172" t="s">
        <v>663</v>
      </c>
      <c r="E247" s="172"/>
      <c r="F247" s="172"/>
      <c r="G247" s="173"/>
    </row>
    <row r="248" spans="2:7" customFormat="1" ht="25.5">
      <c r="B248" s="437" t="s">
        <v>629</v>
      </c>
      <c r="C248" s="164" t="s">
        <v>568</v>
      </c>
      <c r="D248" s="37" t="s">
        <v>60</v>
      </c>
      <c r="E248" s="38">
        <v>0</v>
      </c>
      <c r="F248" s="38">
        <v>1</v>
      </c>
      <c r="G248" s="39">
        <v>2</v>
      </c>
    </row>
    <row r="249" spans="2:7" customFormat="1" ht="19.5" customHeight="1">
      <c r="B249" s="438"/>
      <c r="C249" s="175" t="s">
        <v>283</v>
      </c>
      <c r="D249" s="172" t="s">
        <v>663</v>
      </c>
      <c r="E249" s="172"/>
      <c r="F249" s="172"/>
      <c r="G249" s="173"/>
    </row>
    <row r="250" spans="2:7" customFormat="1" ht="25.5">
      <c r="B250" s="437" t="s">
        <v>630</v>
      </c>
      <c r="C250" s="164" t="s">
        <v>569</v>
      </c>
      <c r="D250" s="37" t="s">
        <v>60</v>
      </c>
      <c r="E250" s="38">
        <v>0</v>
      </c>
      <c r="F250" s="38">
        <v>1</v>
      </c>
      <c r="G250" s="39">
        <v>2</v>
      </c>
    </row>
    <row r="251" spans="2:7" customFormat="1" ht="19.5" customHeight="1">
      <c r="B251" s="438"/>
      <c r="C251" s="175" t="s">
        <v>283</v>
      </c>
      <c r="D251" s="172" t="s">
        <v>663</v>
      </c>
      <c r="E251" s="172"/>
      <c r="F251" s="172"/>
      <c r="G251" s="173"/>
    </row>
    <row r="252" spans="2:7" customFormat="1" ht="25.5">
      <c r="B252" s="437" t="s">
        <v>631</v>
      </c>
      <c r="C252" s="164" t="s">
        <v>570</v>
      </c>
      <c r="D252" s="37" t="s">
        <v>60</v>
      </c>
      <c r="E252" s="38">
        <v>0</v>
      </c>
      <c r="F252" s="38">
        <v>1</v>
      </c>
      <c r="G252" s="39">
        <v>2</v>
      </c>
    </row>
    <row r="253" spans="2:7" customFormat="1" ht="19.5" customHeight="1">
      <c r="B253" s="438"/>
      <c r="C253" s="175" t="s">
        <v>283</v>
      </c>
      <c r="D253" s="172" t="s">
        <v>663</v>
      </c>
      <c r="E253" s="172"/>
      <c r="F253" s="172"/>
      <c r="G253" s="173"/>
    </row>
    <row r="254" spans="2:7" customFormat="1" ht="38.25">
      <c r="B254" s="437" t="s">
        <v>632</v>
      </c>
      <c r="C254" s="164" t="s">
        <v>571</v>
      </c>
      <c r="D254" s="37" t="s">
        <v>60</v>
      </c>
      <c r="E254" s="38">
        <v>0</v>
      </c>
      <c r="F254" s="38">
        <v>1</v>
      </c>
      <c r="G254" s="39">
        <v>2</v>
      </c>
    </row>
    <row r="255" spans="2:7" customFormat="1" ht="19.5" customHeight="1">
      <c r="B255" s="438"/>
      <c r="C255" s="175" t="s">
        <v>283</v>
      </c>
      <c r="D255" s="172" t="s">
        <v>663</v>
      </c>
      <c r="E255" s="172"/>
      <c r="F255" s="172"/>
      <c r="G255" s="173"/>
    </row>
    <row r="256" spans="2:7" customFormat="1" ht="19.5" customHeight="1">
      <c r="B256" s="437" t="s">
        <v>633</v>
      </c>
      <c r="C256" s="164" t="s">
        <v>572</v>
      </c>
      <c r="D256" s="37" t="s">
        <v>60</v>
      </c>
      <c r="E256" s="38">
        <v>0</v>
      </c>
      <c r="F256" s="38">
        <v>1</v>
      </c>
      <c r="G256" s="39">
        <v>2</v>
      </c>
    </row>
    <row r="257" spans="2:7" customFormat="1" ht="19.5" customHeight="1">
      <c r="B257" s="438"/>
      <c r="C257" s="175" t="s">
        <v>283</v>
      </c>
      <c r="D257" s="172" t="s">
        <v>663</v>
      </c>
      <c r="E257" s="172"/>
      <c r="F257" s="172"/>
      <c r="G257" s="173"/>
    </row>
    <row r="258" spans="2:7" customFormat="1" ht="19.5" customHeight="1">
      <c r="B258" s="437" t="s">
        <v>634</v>
      </c>
      <c r="C258" s="164" t="s">
        <v>573</v>
      </c>
      <c r="D258" s="37" t="s">
        <v>60</v>
      </c>
      <c r="E258" s="38">
        <v>0</v>
      </c>
      <c r="F258" s="38">
        <v>1</v>
      </c>
      <c r="G258" s="39">
        <v>2</v>
      </c>
    </row>
    <row r="259" spans="2:7" customFormat="1" ht="19.5" customHeight="1">
      <c r="B259" s="438"/>
      <c r="C259" s="175" t="s">
        <v>283</v>
      </c>
      <c r="D259" s="172" t="s">
        <v>663</v>
      </c>
      <c r="E259" s="172"/>
      <c r="F259" s="172"/>
      <c r="G259" s="173"/>
    </row>
    <row r="260" spans="2:7" customFormat="1" ht="25.5">
      <c r="B260" s="437" t="s">
        <v>635</v>
      </c>
      <c r="C260" s="164" t="s">
        <v>574</v>
      </c>
      <c r="D260" s="37" t="s">
        <v>60</v>
      </c>
      <c r="E260" s="38">
        <v>0</v>
      </c>
      <c r="F260" s="38">
        <v>1</v>
      </c>
      <c r="G260" s="39">
        <v>2</v>
      </c>
    </row>
    <row r="261" spans="2:7" customFormat="1" ht="19.5" customHeight="1">
      <c r="B261" s="438"/>
      <c r="C261" s="175" t="s">
        <v>283</v>
      </c>
      <c r="D261" s="172" t="s">
        <v>663</v>
      </c>
      <c r="E261" s="172"/>
      <c r="F261" s="172"/>
      <c r="G261" s="173"/>
    </row>
    <row r="262" spans="2:7" customFormat="1" ht="19.5" customHeight="1">
      <c r="B262" s="437" t="s">
        <v>636</v>
      </c>
      <c r="C262" s="164" t="s">
        <v>575</v>
      </c>
      <c r="D262" s="37" t="s">
        <v>60</v>
      </c>
      <c r="E262" s="38">
        <v>0</v>
      </c>
      <c r="F262" s="38">
        <v>1</v>
      </c>
      <c r="G262" s="39">
        <v>2</v>
      </c>
    </row>
    <row r="263" spans="2:7" customFormat="1" ht="19.5" customHeight="1">
      <c r="B263" s="438"/>
      <c r="C263" s="175" t="s">
        <v>283</v>
      </c>
      <c r="D263" s="172" t="s">
        <v>663</v>
      </c>
      <c r="E263" s="172"/>
      <c r="F263" s="172"/>
      <c r="G263" s="173"/>
    </row>
    <row r="264" spans="2:7" customFormat="1" ht="25.5">
      <c r="B264" s="437" t="s">
        <v>637</v>
      </c>
      <c r="C264" s="164" t="s">
        <v>576</v>
      </c>
      <c r="D264" s="37" t="s">
        <v>60</v>
      </c>
      <c r="E264" s="38">
        <v>0</v>
      </c>
      <c r="F264" s="38">
        <v>1</v>
      </c>
      <c r="G264" s="39">
        <v>2</v>
      </c>
    </row>
    <row r="265" spans="2:7" customFormat="1" ht="19.5" customHeight="1" thickBot="1">
      <c r="B265" s="438"/>
      <c r="C265" s="180" t="s">
        <v>283</v>
      </c>
      <c r="D265" s="172" t="s">
        <v>663</v>
      </c>
      <c r="E265" s="172"/>
      <c r="F265" s="172"/>
      <c r="G265" s="173"/>
    </row>
    <row r="266" spans="2:7" customFormat="1" ht="48.95" customHeight="1" thickBot="1">
      <c r="B266" s="74">
        <v>20</v>
      </c>
      <c r="C266" s="439" t="s">
        <v>577</v>
      </c>
      <c r="D266" s="440"/>
      <c r="E266" s="440"/>
      <c r="F266" s="440"/>
      <c r="G266" s="441"/>
    </row>
    <row r="267" spans="2:7" customFormat="1" ht="25.5">
      <c r="B267" s="437" t="s">
        <v>582</v>
      </c>
      <c r="C267" s="165" t="s">
        <v>578</v>
      </c>
      <c r="D267" s="111" t="s">
        <v>60</v>
      </c>
      <c r="E267" s="112">
        <v>0</v>
      </c>
      <c r="F267" s="112">
        <v>1</v>
      </c>
      <c r="G267" s="113">
        <v>2</v>
      </c>
    </row>
    <row r="268" spans="2:7" customFormat="1" ht="19.5" customHeight="1">
      <c r="B268" s="438"/>
      <c r="C268" s="175" t="s">
        <v>283</v>
      </c>
      <c r="D268" s="172" t="s">
        <v>663</v>
      </c>
      <c r="E268" s="172"/>
      <c r="F268" s="172"/>
      <c r="G268" s="173"/>
    </row>
    <row r="269" spans="2:7" customFormat="1" ht="19.5" customHeight="1">
      <c r="B269" s="437" t="s">
        <v>583</v>
      </c>
      <c r="C269" s="164" t="s">
        <v>579</v>
      </c>
      <c r="D269" s="37" t="s">
        <v>60</v>
      </c>
      <c r="E269" s="38">
        <v>0</v>
      </c>
      <c r="F269" s="38">
        <v>1</v>
      </c>
      <c r="G269" s="39">
        <v>2</v>
      </c>
    </row>
    <row r="270" spans="2:7" customFormat="1" ht="19.5" customHeight="1" thickBot="1">
      <c r="B270" s="438"/>
      <c r="C270" s="175" t="s">
        <v>283</v>
      </c>
      <c r="D270" s="172" t="s">
        <v>663</v>
      </c>
      <c r="E270" s="172"/>
      <c r="F270" s="172"/>
      <c r="G270" s="173"/>
    </row>
    <row r="271" spans="2:7" customFormat="1" ht="48.95" customHeight="1" thickBot="1">
      <c r="B271" s="74">
        <v>21</v>
      </c>
      <c r="C271" s="439" t="s">
        <v>584</v>
      </c>
      <c r="D271" s="440"/>
      <c r="E271" s="440"/>
      <c r="F271" s="440"/>
      <c r="G271" s="441"/>
    </row>
    <row r="272" spans="2:7" customFormat="1" ht="76.5">
      <c r="B272" s="437" t="s">
        <v>595</v>
      </c>
      <c r="C272" s="165" t="s">
        <v>592</v>
      </c>
      <c r="D272" s="111" t="s">
        <v>60</v>
      </c>
      <c r="E272" s="112">
        <v>0</v>
      </c>
      <c r="F272" s="112">
        <v>1</v>
      </c>
      <c r="G272" s="113">
        <v>2</v>
      </c>
    </row>
    <row r="273" spans="2:7" customFormat="1" ht="19.5" customHeight="1">
      <c r="B273" s="438"/>
      <c r="C273" s="175" t="s">
        <v>283</v>
      </c>
      <c r="D273" s="172" t="s">
        <v>663</v>
      </c>
      <c r="E273" s="172"/>
      <c r="F273" s="172"/>
      <c r="G273" s="173"/>
    </row>
    <row r="274" spans="2:7" customFormat="1" ht="19.5" customHeight="1">
      <c r="B274" s="437" t="s">
        <v>596</v>
      </c>
      <c r="C274" s="164" t="s">
        <v>585</v>
      </c>
      <c r="D274" s="37" t="s">
        <v>60</v>
      </c>
      <c r="E274" s="38">
        <v>0</v>
      </c>
      <c r="F274" s="38">
        <v>1</v>
      </c>
      <c r="G274" s="39">
        <v>2</v>
      </c>
    </row>
    <row r="275" spans="2:7" customFormat="1" ht="19.5" customHeight="1">
      <c r="B275" s="438"/>
      <c r="C275" s="175" t="s">
        <v>283</v>
      </c>
      <c r="D275" s="172" t="s">
        <v>663</v>
      </c>
      <c r="E275" s="172"/>
      <c r="F275" s="172"/>
      <c r="G275" s="173"/>
    </row>
    <row r="276" spans="2:7" customFormat="1" ht="19.5" customHeight="1">
      <c r="B276" s="437" t="s">
        <v>638</v>
      </c>
      <c r="C276" s="164" t="s">
        <v>586</v>
      </c>
      <c r="D276" s="37" t="s">
        <v>60</v>
      </c>
      <c r="E276" s="38">
        <v>0</v>
      </c>
      <c r="F276" s="38">
        <v>1</v>
      </c>
      <c r="G276" s="39">
        <v>2</v>
      </c>
    </row>
    <row r="277" spans="2:7" customFormat="1" ht="19.5" customHeight="1">
      <c r="B277" s="438"/>
      <c r="C277" s="175" t="s">
        <v>283</v>
      </c>
      <c r="D277" s="172" t="s">
        <v>663</v>
      </c>
      <c r="E277" s="172"/>
      <c r="F277" s="172"/>
      <c r="G277" s="173"/>
    </row>
    <row r="278" spans="2:7" customFormat="1" ht="19.5" customHeight="1">
      <c r="B278" s="437" t="s">
        <v>639</v>
      </c>
      <c r="C278" s="164" t="s">
        <v>587</v>
      </c>
      <c r="D278" s="37" t="s">
        <v>60</v>
      </c>
      <c r="E278" s="38">
        <v>0</v>
      </c>
      <c r="F278" s="38">
        <v>1</v>
      </c>
      <c r="G278" s="39">
        <v>2</v>
      </c>
    </row>
    <row r="279" spans="2:7" customFormat="1" ht="19.5" customHeight="1">
      <c r="B279" s="438"/>
      <c r="C279" s="175" t="s">
        <v>283</v>
      </c>
      <c r="D279" s="172" t="s">
        <v>663</v>
      </c>
      <c r="E279" s="172"/>
      <c r="F279" s="172"/>
      <c r="G279" s="173"/>
    </row>
    <row r="280" spans="2:7" customFormat="1" ht="38.25">
      <c r="B280" s="437" t="s">
        <v>640</v>
      </c>
      <c r="C280" s="164" t="s">
        <v>588</v>
      </c>
      <c r="D280" s="37" t="s">
        <v>60</v>
      </c>
      <c r="E280" s="38">
        <v>0</v>
      </c>
      <c r="F280" s="38">
        <v>1</v>
      </c>
      <c r="G280" s="39">
        <v>2</v>
      </c>
    </row>
    <row r="281" spans="2:7" customFormat="1" ht="19.5" customHeight="1">
      <c r="B281" s="438"/>
      <c r="C281" s="175" t="s">
        <v>283</v>
      </c>
      <c r="D281" s="172" t="s">
        <v>663</v>
      </c>
      <c r="E281" s="172"/>
      <c r="F281" s="172"/>
      <c r="G281" s="173"/>
    </row>
    <row r="282" spans="2:7" customFormat="1" ht="25.5">
      <c r="B282" s="437" t="s">
        <v>641</v>
      </c>
      <c r="C282" s="164" t="s">
        <v>589</v>
      </c>
      <c r="D282" s="37" t="s">
        <v>60</v>
      </c>
      <c r="E282" s="38">
        <v>0</v>
      </c>
      <c r="F282" s="38">
        <v>1</v>
      </c>
      <c r="G282" s="39">
        <v>2</v>
      </c>
    </row>
    <row r="283" spans="2:7" customFormat="1" ht="19.5" customHeight="1">
      <c r="B283" s="438"/>
      <c r="C283" s="175" t="s">
        <v>283</v>
      </c>
      <c r="D283" s="172" t="s">
        <v>663</v>
      </c>
      <c r="E283" s="172"/>
      <c r="F283" s="172"/>
      <c r="G283" s="173"/>
    </row>
    <row r="284" spans="2:7" customFormat="1" ht="25.5">
      <c r="B284" s="437" t="s">
        <v>642</v>
      </c>
      <c r="C284" s="164" t="s">
        <v>590</v>
      </c>
      <c r="D284" s="37" t="s">
        <v>60</v>
      </c>
      <c r="E284" s="38">
        <v>0</v>
      </c>
      <c r="F284" s="38">
        <v>1</v>
      </c>
      <c r="G284" s="39">
        <v>2</v>
      </c>
    </row>
    <row r="285" spans="2:7" customFormat="1" ht="19.5" customHeight="1">
      <c r="B285" s="438"/>
      <c r="C285" s="175" t="s">
        <v>283</v>
      </c>
      <c r="D285" s="172" t="s">
        <v>663</v>
      </c>
      <c r="E285" s="172"/>
      <c r="F285" s="172"/>
      <c r="G285" s="173"/>
    </row>
    <row r="286" spans="2:7" customFormat="1" ht="19.5" customHeight="1">
      <c r="B286" s="437" t="s">
        <v>643</v>
      </c>
      <c r="C286" s="165" t="s">
        <v>591</v>
      </c>
      <c r="D286" s="37" t="s">
        <v>60</v>
      </c>
      <c r="E286" s="38">
        <v>0</v>
      </c>
      <c r="F286" s="38">
        <v>1</v>
      </c>
      <c r="G286" s="39">
        <v>2</v>
      </c>
    </row>
    <row r="287" spans="2:7" customFormat="1" ht="19.5" customHeight="1" thickBot="1">
      <c r="B287" s="438"/>
      <c r="C287" s="180" t="s">
        <v>283</v>
      </c>
      <c r="D287" s="172" t="s">
        <v>663</v>
      </c>
      <c r="E287" s="172"/>
      <c r="F287" s="172"/>
      <c r="G287" s="173"/>
    </row>
    <row r="288" spans="2:7" customFormat="1" ht="48.95" customHeight="1" thickBot="1">
      <c r="B288" s="74">
        <v>22</v>
      </c>
      <c r="C288" s="439" t="s">
        <v>593</v>
      </c>
      <c r="D288" s="440"/>
      <c r="E288" s="440"/>
      <c r="F288" s="440"/>
      <c r="G288" s="441"/>
    </row>
    <row r="289" spans="2:7" customFormat="1" ht="19.5" customHeight="1">
      <c r="B289" s="437" t="s">
        <v>598</v>
      </c>
      <c r="C289" s="165" t="s">
        <v>594</v>
      </c>
      <c r="D289" s="111" t="s">
        <v>60</v>
      </c>
      <c r="E289" s="112">
        <v>0</v>
      </c>
      <c r="F289" s="112">
        <v>1</v>
      </c>
      <c r="G289" s="113">
        <v>2</v>
      </c>
    </row>
    <row r="290" spans="2:7" customFormat="1" ht="19.5" customHeight="1">
      <c r="B290" s="438"/>
      <c r="C290" s="175" t="s">
        <v>283</v>
      </c>
      <c r="D290" s="172" t="s">
        <v>663</v>
      </c>
      <c r="E290" s="172"/>
      <c r="F290" s="172"/>
      <c r="G290" s="173"/>
    </row>
    <row r="291" spans="2:7" customFormat="1" ht="25.5">
      <c r="B291" s="442" t="s">
        <v>599</v>
      </c>
      <c r="C291" s="164" t="s">
        <v>515</v>
      </c>
      <c r="D291" s="37" t="s">
        <v>60</v>
      </c>
      <c r="E291" s="38">
        <v>0</v>
      </c>
      <c r="F291" s="38">
        <v>1</v>
      </c>
      <c r="G291" s="39">
        <v>2</v>
      </c>
    </row>
    <row r="292" spans="2:7" customFormat="1" ht="19.5" customHeight="1" thickBot="1">
      <c r="B292" s="438"/>
      <c r="C292" s="175" t="s">
        <v>283</v>
      </c>
      <c r="D292" s="172" t="s">
        <v>663</v>
      </c>
      <c r="E292" s="172"/>
      <c r="F292" s="172"/>
      <c r="G292" s="173"/>
    </row>
    <row r="293" spans="2:7" customFormat="1" ht="48.95" customHeight="1" thickBot="1">
      <c r="B293" s="74">
        <v>23</v>
      </c>
      <c r="C293" s="439" t="s">
        <v>597</v>
      </c>
      <c r="D293" s="440"/>
      <c r="E293" s="440"/>
      <c r="F293" s="440"/>
      <c r="G293" s="441"/>
    </row>
    <row r="294" spans="2:7" customFormat="1" ht="25.5">
      <c r="B294" s="437" t="s">
        <v>604</v>
      </c>
      <c r="C294" s="165" t="s">
        <v>465</v>
      </c>
      <c r="D294" s="111" t="s">
        <v>60</v>
      </c>
      <c r="E294" s="112">
        <v>0</v>
      </c>
      <c r="F294" s="112">
        <v>1</v>
      </c>
      <c r="G294" s="113">
        <v>2</v>
      </c>
    </row>
    <row r="295" spans="2:7" customFormat="1" ht="19.5" customHeight="1">
      <c r="B295" s="438"/>
      <c r="C295" s="175" t="s">
        <v>283</v>
      </c>
      <c r="D295" s="172" t="s">
        <v>663</v>
      </c>
      <c r="E295" s="172"/>
      <c r="F295" s="172"/>
      <c r="G295" s="173"/>
    </row>
    <row r="296" spans="2:7" customFormat="1" ht="19.5" customHeight="1">
      <c r="B296" s="437" t="s">
        <v>605</v>
      </c>
      <c r="C296" s="164" t="s">
        <v>600</v>
      </c>
      <c r="D296" s="37" t="s">
        <v>60</v>
      </c>
      <c r="E296" s="38">
        <v>0</v>
      </c>
      <c r="F296" s="38">
        <v>1</v>
      </c>
      <c r="G296" s="39">
        <v>2</v>
      </c>
    </row>
    <row r="297" spans="2:7" customFormat="1" ht="19.5" customHeight="1">
      <c r="B297" s="438"/>
      <c r="C297" s="175" t="s">
        <v>283</v>
      </c>
      <c r="D297" s="172" t="s">
        <v>663</v>
      </c>
      <c r="E297" s="172"/>
      <c r="F297" s="172"/>
      <c r="G297" s="173"/>
    </row>
    <row r="298" spans="2:7" customFormat="1" ht="25.5">
      <c r="B298" s="437" t="s">
        <v>606</v>
      </c>
      <c r="C298" s="164" t="s">
        <v>601</v>
      </c>
      <c r="D298" s="37" t="s">
        <v>60</v>
      </c>
      <c r="E298" s="38">
        <v>0</v>
      </c>
      <c r="F298" s="38">
        <v>1</v>
      </c>
      <c r="G298" s="39">
        <v>2</v>
      </c>
    </row>
    <row r="299" spans="2:7" customFormat="1" ht="19.5" customHeight="1">
      <c r="B299" s="438"/>
      <c r="C299" s="175" t="s">
        <v>283</v>
      </c>
      <c r="D299" s="172" t="s">
        <v>663</v>
      </c>
      <c r="E299" s="172"/>
      <c r="F299" s="172"/>
      <c r="G299" s="173"/>
    </row>
    <row r="300" spans="2:7" customFormat="1" ht="25.5">
      <c r="B300" s="437" t="s">
        <v>644</v>
      </c>
      <c r="C300" s="164" t="s">
        <v>602</v>
      </c>
      <c r="D300" s="37" t="s">
        <v>60</v>
      </c>
      <c r="E300" s="38">
        <v>0</v>
      </c>
      <c r="F300" s="38">
        <v>1</v>
      </c>
      <c r="G300" s="39">
        <v>2</v>
      </c>
    </row>
    <row r="301" spans="2:7" customFormat="1" ht="19.5" customHeight="1">
      <c r="B301" s="438"/>
      <c r="C301" s="175" t="s">
        <v>283</v>
      </c>
      <c r="D301" s="172" t="s">
        <v>663</v>
      </c>
      <c r="E301" s="172"/>
      <c r="F301" s="172"/>
      <c r="G301" s="173"/>
    </row>
    <row r="302" spans="2:7" customFormat="1" ht="25.5">
      <c r="B302" s="437" t="s">
        <v>645</v>
      </c>
      <c r="C302" s="164" t="s">
        <v>603</v>
      </c>
      <c r="D302" s="37" t="s">
        <v>60</v>
      </c>
      <c r="E302" s="38">
        <v>0</v>
      </c>
      <c r="F302" s="38">
        <v>1</v>
      </c>
      <c r="G302" s="39">
        <v>2</v>
      </c>
    </row>
    <row r="303" spans="2:7" customFormat="1" ht="19.5" customHeight="1" thickBot="1">
      <c r="B303" s="438"/>
      <c r="C303" s="175" t="s">
        <v>283</v>
      </c>
      <c r="D303" s="172" t="s">
        <v>663</v>
      </c>
      <c r="E303" s="172"/>
      <c r="F303" s="172"/>
      <c r="G303" s="173"/>
    </row>
    <row r="304" spans="2:7" customFormat="1" ht="48.95" customHeight="1" thickBot="1">
      <c r="B304" s="74">
        <v>24</v>
      </c>
      <c r="C304" s="439" t="s">
        <v>607</v>
      </c>
      <c r="D304" s="440"/>
      <c r="E304" s="440"/>
      <c r="F304" s="440"/>
      <c r="G304" s="441"/>
    </row>
    <row r="305" spans="2:8" customFormat="1" ht="25.5">
      <c r="B305" s="437" t="s">
        <v>611</v>
      </c>
      <c r="C305" s="165" t="s">
        <v>609</v>
      </c>
      <c r="D305" s="111" t="s">
        <v>60</v>
      </c>
      <c r="E305" s="112">
        <v>0</v>
      </c>
      <c r="F305" s="112">
        <v>1</v>
      </c>
      <c r="G305" s="113">
        <v>2</v>
      </c>
    </row>
    <row r="306" spans="2:8" customFormat="1" ht="19.5" customHeight="1">
      <c r="B306" s="438"/>
      <c r="C306" s="175" t="s">
        <v>283</v>
      </c>
      <c r="D306" s="172" t="s">
        <v>663</v>
      </c>
      <c r="E306" s="172"/>
      <c r="F306" s="172"/>
      <c r="G306" s="173"/>
    </row>
    <row r="307" spans="2:8" customFormat="1" ht="25.5">
      <c r="B307" s="442" t="s">
        <v>612</v>
      </c>
      <c r="C307" s="164" t="s">
        <v>608</v>
      </c>
      <c r="D307" s="37" t="s">
        <v>60</v>
      </c>
      <c r="E307" s="38">
        <v>0</v>
      </c>
      <c r="F307" s="38">
        <v>1</v>
      </c>
      <c r="G307" s="39">
        <v>2</v>
      </c>
    </row>
    <row r="308" spans="2:8" customFormat="1" ht="19.5" customHeight="1">
      <c r="B308" s="438"/>
      <c r="C308" s="175" t="s">
        <v>283</v>
      </c>
      <c r="D308" s="172" t="s">
        <v>663</v>
      </c>
      <c r="E308" s="172"/>
      <c r="F308" s="172"/>
      <c r="G308" s="173"/>
    </row>
    <row r="309" spans="2:8" customFormat="1" ht="38.25">
      <c r="B309" s="442" t="s">
        <v>613</v>
      </c>
      <c r="C309" s="165" t="s">
        <v>610</v>
      </c>
      <c r="D309" s="37" t="s">
        <v>60</v>
      </c>
      <c r="E309" s="38">
        <v>0</v>
      </c>
      <c r="F309" s="38">
        <v>1</v>
      </c>
      <c r="G309" s="39">
        <v>2</v>
      </c>
    </row>
    <row r="310" spans="2:8" customFormat="1" ht="19.5" customHeight="1" thickBot="1">
      <c r="B310" s="465"/>
      <c r="C310" s="180" t="s">
        <v>283</v>
      </c>
      <c r="D310" s="172" t="s">
        <v>663</v>
      </c>
      <c r="E310" s="172"/>
      <c r="F310" s="172"/>
      <c r="G310" s="173"/>
    </row>
    <row r="311" spans="2:8" customFormat="1" ht="19.5" customHeight="1" thickBot="1">
      <c r="B311" s="160"/>
      <c r="C311" s="160"/>
      <c r="D311" s="108">
        <f>(COUNTIF(D111:D310,"x"))</f>
        <v>93</v>
      </c>
      <c r="E311" s="109">
        <f>(COUNTIF(E111:E310,"x"))</f>
        <v>0</v>
      </c>
      <c r="F311" s="109">
        <f>(COUNTIF(F111:F310,"x"))</f>
        <v>0</v>
      </c>
      <c r="G311" s="110">
        <f>(COUNTIF(G111:G310,"x"))</f>
        <v>0</v>
      </c>
    </row>
    <row r="312" spans="2:8" customFormat="1" ht="19.5" customHeight="1" thickBot="1">
      <c r="B312" s="72"/>
      <c r="C312" s="73" t="s">
        <v>369</v>
      </c>
      <c r="D312" s="370">
        <f>IF(SUM(D311:G311)&lt;COUNTA(B111:B310)-14,"Hay ítems sin evaluar",(F311+G311*2))</f>
        <v>0</v>
      </c>
      <c r="E312" s="371"/>
      <c r="F312" s="371"/>
      <c r="G312" s="372"/>
    </row>
    <row r="313" spans="2:8" customFormat="1" ht="19.5" customHeight="1" thickBot="1">
      <c r="B313" s="151"/>
      <c r="C313" s="152" t="s">
        <v>285</v>
      </c>
      <c r="D313" s="373" t="e">
        <f>D312/(COUNTA(B111:B310)-D311-14)</f>
        <v>#DIV/0!</v>
      </c>
      <c r="E313" s="374"/>
      <c r="F313" s="374"/>
      <c r="G313" s="375"/>
    </row>
    <row r="314" spans="2:8" customFormat="1" ht="19.5" customHeight="1" thickBot="1">
      <c r="B314" s="151"/>
      <c r="C314" s="152" t="s">
        <v>350</v>
      </c>
      <c r="D314" s="376" t="e">
        <f>D313/2</f>
        <v>#DIV/0!</v>
      </c>
      <c r="E314" s="377"/>
      <c r="F314" s="377"/>
      <c r="G314" s="378"/>
    </row>
    <row r="315" spans="2:8" ht="19.5" customHeight="1" thickBot="1">
      <c r="B315" s="162">
        <v>25</v>
      </c>
      <c r="C315" s="464" t="s">
        <v>412</v>
      </c>
      <c r="D315" s="422"/>
      <c r="E315" s="422"/>
      <c r="F315" s="422"/>
      <c r="G315" s="423"/>
      <c r="H315" s="184"/>
    </row>
    <row r="316" spans="2:8" ht="19.5" customHeight="1">
      <c r="B316" s="442" t="s">
        <v>614</v>
      </c>
      <c r="C316" s="164" t="s">
        <v>413</v>
      </c>
      <c r="D316" s="154" t="s">
        <v>60</v>
      </c>
      <c r="E316" s="155">
        <v>0</v>
      </c>
      <c r="F316" s="155">
        <v>1</v>
      </c>
      <c r="G316" s="156">
        <v>2</v>
      </c>
      <c r="H316" s="184"/>
    </row>
    <row r="317" spans="2:8" ht="19.5" customHeight="1">
      <c r="B317" s="438"/>
      <c r="C317" s="175" t="s">
        <v>283</v>
      </c>
      <c r="D317" s="172"/>
      <c r="E317" s="172"/>
      <c r="F317" s="172" t="s">
        <v>663</v>
      </c>
      <c r="G317" s="173"/>
      <c r="H317" s="184"/>
    </row>
    <row r="318" spans="2:8" ht="19.5" customHeight="1">
      <c r="B318" s="442" t="s">
        <v>615</v>
      </c>
      <c r="C318" s="164" t="s">
        <v>414</v>
      </c>
      <c r="D318" s="37" t="s">
        <v>60</v>
      </c>
      <c r="E318" s="38">
        <v>0</v>
      </c>
      <c r="F318" s="38">
        <v>1</v>
      </c>
      <c r="G318" s="39">
        <v>2</v>
      </c>
      <c r="H318" s="184"/>
    </row>
    <row r="319" spans="2:8" ht="19.5" customHeight="1">
      <c r="B319" s="438"/>
      <c r="C319" s="175" t="s">
        <v>283</v>
      </c>
      <c r="D319" s="172"/>
      <c r="E319" s="172"/>
      <c r="F319" s="172" t="s">
        <v>663</v>
      </c>
      <c r="G319" s="173"/>
      <c r="H319" s="184"/>
    </row>
    <row r="320" spans="2:8" ht="19.5" customHeight="1">
      <c r="B320" s="442" t="s">
        <v>616</v>
      </c>
      <c r="C320" s="164" t="s">
        <v>415</v>
      </c>
      <c r="D320" s="37" t="s">
        <v>60</v>
      </c>
      <c r="E320" s="38">
        <v>0</v>
      </c>
      <c r="F320" s="38">
        <v>1</v>
      </c>
      <c r="G320" s="39">
        <v>2</v>
      </c>
      <c r="H320" s="184"/>
    </row>
    <row r="321" spans="2:8" ht="19.5" customHeight="1" thickBot="1">
      <c r="B321" s="438"/>
      <c r="C321" s="175" t="s">
        <v>283</v>
      </c>
      <c r="D321" s="178"/>
      <c r="E321" s="178"/>
      <c r="F321" s="178" t="s">
        <v>663</v>
      </c>
      <c r="G321" s="179"/>
      <c r="H321" s="184"/>
    </row>
    <row r="322" spans="2:8" ht="19.5" customHeight="1" thickBot="1">
      <c r="B322" s="74">
        <v>26</v>
      </c>
      <c r="C322" s="457" t="s">
        <v>416</v>
      </c>
      <c r="D322" s="458"/>
      <c r="E322" s="458"/>
      <c r="F322" s="458"/>
      <c r="G322" s="459"/>
      <c r="H322" s="184"/>
    </row>
    <row r="323" spans="2:8" ht="19.5" customHeight="1">
      <c r="B323" s="442" t="s">
        <v>617</v>
      </c>
      <c r="C323" s="164" t="s">
        <v>417</v>
      </c>
      <c r="D323" s="37" t="s">
        <v>60</v>
      </c>
      <c r="E323" s="38">
        <v>0</v>
      </c>
      <c r="F323" s="38">
        <v>1</v>
      </c>
      <c r="G323" s="39">
        <v>2</v>
      </c>
      <c r="H323" s="184"/>
    </row>
    <row r="324" spans="2:8" ht="19.5" customHeight="1">
      <c r="B324" s="438"/>
      <c r="C324" s="175" t="s">
        <v>283</v>
      </c>
      <c r="D324" s="172"/>
      <c r="E324" s="172" t="s">
        <v>663</v>
      </c>
      <c r="F324" s="172"/>
      <c r="G324" s="173"/>
      <c r="H324" s="184"/>
    </row>
    <row r="325" spans="2:8" ht="25.5">
      <c r="B325" s="442" t="s">
        <v>618</v>
      </c>
      <c r="C325" s="164" t="s">
        <v>431</v>
      </c>
      <c r="D325" s="37" t="s">
        <v>60</v>
      </c>
      <c r="E325" s="38">
        <v>0</v>
      </c>
      <c r="F325" s="38">
        <v>1</v>
      </c>
      <c r="G325" s="39">
        <v>2</v>
      </c>
      <c r="H325" s="184"/>
    </row>
    <row r="326" spans="2:8" ht="19.5" customHeight="1">
      <c r="B326" s="438"/>
      <c r="C326" s="175" t="s">
        <v>283</v>
      </c>
      <c r="D326" s="172"/>
      <c r="E326" s="172"/>
      <c r="F326" s="172" t="s">
        <v>663</v>
      </c>
      <c r="G326" s="173"/>
      <c r="H326" s="184"/>
    </row>
    <row r="327" spans="2:8" ht="25.5">
      <c r="B327" s="442" t="s">
        <v>619</v>
      </c>
      <c r="C327" s="164" t="s">
        <v>418</v>
      </c>
      <c r="D327" s="37" t="s">
        <v>60</v>
      </c>
      <c r="E327" s="38">
        <v>0</v>
      </c>
      <c r="F327" s="38">
        <v>1</v>
      </c>
      <c r="G327" s="39">
        <v>2</v>
      </c>
      <c r="H327" s="184"/>
    </row>
    <row r="328" spans="2:8" ht="19.5" customHeight="1">
      <c r="B328" s="438"/>
      <c r="C328" s="175" t="s">
        <v>283</v>
      </c>
      <c r="D328" s="172"/>
      <c r="E328" s="172"/>
      <c r="F328" s="172" t="s">
        <v>663</v>
      </c>
      <c r="G328" s="173"/>
      <c r="H328" s="184"/>
    </row>
    <row r="329" spans="2:8" ht="19.5" customHeight="1">
      <c r="B329" s="442" t="s">
        <v>646</v>
      </c>
      <c r="C329" s="164" t="s">
        <v>419</v>
      </c>
      <c r="D329" s="37" t="s">
        <v>60</v>
      </c>
      <c r="E329" s="38">
        <v>0</v>
      </c>
      <c r="F329" s="38">
        <v>1</v>
      </c>
      <c r="G329" s="39">
        <v>2</v>
      </c>
      <c r="H329" s="184"/>
    </row>
    <row r="330" spans="2:8" ht="19.5" customHeight="1">
      <c r="B330" s="438"/>
      <c r="C330" s="175" t="s">
        <v>283</v>
      </c>
      <c r="D330" s="172"/>
      <c r="E330" s="172"/>
      <c r="F330" s="172" t="s">
        <v>663</v>
      </c>
      <c r="G330" s="173"/>
      <c r="H330" s="184"/>
    </row>
    <row r="331" spans="2:8" ht="19.5" customHeight="1">
      <c r="B331" s="442" t="s">
        <v>647</v>
      </c>
      <c r="C331" s="164" t="s">
        <v>450</v>
      </c>
      <c r="D331" s="37" t="s">
        <v>60</v>
      </c>
      <c r="E331" s="38">
        <v>0</v>
      </c>
      <c r="F331" s="38">
        <v>1</v>
      </c>
      <c r="G331" s="39">
        <v>2</v>
      </c>
      <c r="H331" s="184"/>
    </row>
    <row r="332" spans="2:8" ht="19.5" customHeight="1">
      <c r="B332" s="438"/>
      <c r="C332" s="175" t="s">
        <v>283</v>
      </c>
      <c r="D332" s="172"/>
      <c r="E332" s="172"/>
      <c r="F332" s="172" t="s">
        <v>663</v>
      </c>
      <c r="G332" s="173"/>
      <c r="H332" s="184"/>
    </row>
    <row r="333" spans="2:8" ht="25.5">
      <c r="B333" s="442" t="s">
        <v>648</v>
      </c>
      <c r="C333" s="164" t="s">
        <v>420</v>
      </c>
      <c r="D333" s="37" t="s">
        <v>60</v>
      </c>
      <c r="E333" s="38">
        <v>0</v>
      </c>
      <c r="F333" s="38">
        <v>1</v>
      </c>
      <c r="G333" s="39">
        <v>2</v>
      </c>
      <c r="H333" s="184"/>
    </row>
    <row r="334" spans="2:8" ht="19.5" customHeight="1" thickBot="1">
      <c r="B334" s="438"/>
      <c r="C334" s="175" t="s">
        <v>283</v>
      </c>
      <c r="D334" s="172"/>
      <c r="E334" s="172"/>
      <c r="F334" s="172"/>
      <c r="G334" s="173" t="s">
        <v>663</v>
      </c>
      <c r="H334" s="184"/>
    </row>
    <row r="335" spans="2:8" ht="19.5" customHeight="1" thickBot="1">
      <c r="B335" s="74">
        <v>27</v>
      </c>
      <c r="C335" s="457" t="s">
        <v>421</v>
      </c>
      <c r="D335" s="422"/>
      <c r="E335" s="422"/>
      <c r="F335" s="422"/>
      <c r="G335" s="423"/>
      <c r="H335" s="184"/>
    </row>
    <row r="336" spans="2:8" ht="19.5" customHeight="1">
      <c r="B336" s="442" t="s">
        <v>620</v>
      </c>
      <c r="C336" s="164" t="s">
        <v>451</v>
      </c>
      <c r="D336" s="37" t="s">
        <v>60</v>
      </c>
      <c r="E336" s="38">
        <v>0</v>
      </c>
      <c r="F336" s="38">
        <v>1</v>
      </c>
      <c r="G336" s="39">
        <v>2</v>
      </c>
      <c r="H336" s="184"/>
    </row>
    <row r="337" spans="2:8" ht="19.5" customHeight="1">
      <c r="B337" s="438"/>
      <c r="C337" s="175" t="s">
        <v>283</v>
      </c>
      <c r="D337" s="172"/>
      <c r="E337" s="172" t="s">
        <v>663</v>
      </c>
      <c r="F337" s="172"/>
      <c r="G337" s="173"/>
      <c r="H337" s="184"/>
    </row>
    <row r="338" spans="2:8" ht="19.5" customHeight="1">
      <c r="B338" s="442" t="s">
        <v>621</v>
      </c>
      <c r="C338" s="164" t="s">
        <v>422</v>
      </c>
      <c r="D338" s="37" t="s">
        <v>60</v>
      </c>
      <c r="E338" s="38">
        <v>0</v>
      </c>
      <c r="F338" s="38">
        <v>1</v>
      </c>
      <c r="G338" s="39">
        <v>2</v>
      </c>
      <c r="H338" s="184"/>
    </row>
    <row r="339" spans="2:8" ht="19.5" customHeight="1">
      <c r="B339" s="438"/>
      <c r="C339" s="175" t="s">
        <v>283</v>
      </c>
      <c r="D339" s="172" t="s">
        <v>663</v>
      </c>
      <c r="E339" s="172"/>
      <c r="F339" s="172"/>
      <c r="G339" s="173"/>
      <c r="H339" s="184"/>
    </row>
    <row r="340" spans="2:8" ht="25.5">
      <c r="B340" s="442" t="s">
        <v>622</v>
      </c>
      <c r="C340" s="164" t="s">
        <v>423</v>
      </c>
      <c r="D340" s="37" t="s">
        <v>60</v>
      </c>
      <c r="E340" s="38">
        <v>0</v>
      </c>
      <c r="F340" s="38">
        <v>1</v>
      </c>
      <c r="G340" s="39">
        <v>2</v>
      </c>
      <c r="H340" s="184"/>
    </row>
    <row r="341" spans="2:8" ht="19.5" customHeight="1" thickBot="1">
      <c r="B341" s="438"/>
      <c r="C341" s="175" t="s">
        <v>283</v>
      </c>
      <c r="D341" s="172"/>
      <c r="E341" s="172"/>
      <c r="F341" s="172"/>
      <c r="G341" s="173" t="s">
        <v>663</v>
      </c>
      <c r="H341" s="184"/>
    </row>
    <row r="342" spans="2:8" ht="19.5" customHeight="1" thickBot="1">
      <c r="B342" s="74">
        <v>28</v>
      </c>
      <c r="C342" s="457" t="s">
        <v>424</v>
      </c>
      <c r="D342" s="422"/>
      <c r="E342" s="422"/>
      <c r="F342" s="422"/>
      <c r="G342" s="423"/>
      <c r="H342" s="184"/>
    </row>
    <row r="343" spans="2:8" ht="19.5" customHeight="1">
      <c r="B343" s="437" t="s">
        <v>649</v>
      </c>
      <c r="C343" s="165" t="s">
        <v>452</v>
      </c>
      <c r="D343" s="111" t="s">
        <v>60</v>
      </c>
      <c r="E343" s="112">
        <v>0</v>
      </c>
      <c r="F343" s="112">
        <v>1</v>
      </c>
      <c r="G343" s="113">
        <v>2</v>
      </c>
      <c r="H343" s="184"/>
    </row>
    <row r="344" spans="2:8" ht="19.5" customHeight="1">
      <c r="B344" s="438"/>
      <c r="C344" s="175" t="s">
        <v>283</v>
      </c>
      <c r="D344" s="172"/>
      <c r="E344" s="172" t="s">
        <v>663</v>
      </c>
      <c r="F344" s="172"/>
      <c r="G344" s="173"/>
      <c r="H344" s="184"/>
    </row>
    <row r="345" spans="2:8" ht="19.5" customHeight="1">
      <c r="B345" s="437" t="s">
        <v>650</v>
      </c>
      <c r="C345" s="164" t="s">
        <v>425</v>
      </c>
      <c r="D345" s="37" t="s">
        <v>60</v>
      </c>
      <c r="E345" s="38">
        <v>0</v>
      </c>
      <c r="F345" s="38">
        <v>1</v>
      </c>
      <c r="G345" s="39">
        <v>2</v>
      </c>
      <c r="H345" s="184"/>
    </row>
    <row r="346" spans="2:8" ht="19.5" customHeight="1">
      <c r="B346" s="438"/>
      <c r="C346" s="175" t="s">
        <v>283</v>
      </c>
      <c r="D346" s="172"/>
      <c r="E346" s="172" t="s">
        <v>663</v>
      </c>
      <c r="F346" s="172"/>
      <c r="G346" s="173"/>
      <c r="H346" s="184"/>
    </row>
    <row r="347" spans="2:8" ht="19.5" customHeight="1">
      <c r="B347" s="437" t="s">
        <v>651</v>
      </c>
      <c r="C347" s="164" t="s">
        <v>426</v>
      </c>
      <c r="D347" s="37" t="s">
        <v>60</v>
      </c>
      <c r="E347" s="38">
        <v>0</v>
      </c>
      <c r="F347" s="38">
        <v>1</v>
      </c>
      <c r="G347" s="39">
        <v>2</v>
      </c>
      <c r="H347" s="184"/>
    </row>
    <row r="348" spans="2:8" ht="19.5" customHeight="1">
      <c r="B348" s="438"/>
      <c r="C348" s="175" t="s">
        <v>283</v>
      </c>
      <c r="D348" s="172"/>
      <c r="E348" s="172" t="s">
        <v>663</v>
      </c>
      <c r="F348" s="172"/>
      <c r="G348" s="173"/>
      <c r="H348" s="184"/>
    </row>
    <row r="349" spans="2:8" ht="19.5" customHeight="1">
      <c r="B349" s="437" t="s">
        <v>652</v>
      </c>
      <c r="C349" s="164" t="s">
        <v>427</v>
      </c>
      <c r="D349" s="37" t="s">
        <v>60</v>
      </c>
      <c r="E349" s="38">
        <v>0</v>
      </c>
      <c r="F349" s="38">
        <v>1</v>
      </c>
      <c r="G349" s="39">
        <v>2</v>
      </c>
      <c r="H349" s="184"/>
    </row>
    <row r="350" spans="2:8" ht="19.5" customHeight="1">
      <c r="B350" s="438"/>
      <c r="C350" s="175" t="s">
        <v>283</v>
      </c>
      <c r="D350" s="172"/>
      <c r="E350" s="172"/>
      <c r="F350" s="172"/>
      <c r="G350" s="173" t="s">
        <v>663</v>
      </c>
      <c r="H350" s="184"/>
    </row>
    <row r="351" spans="2:8" ht="19.5" customHeight="1">
      <c r="B351" s="437" t="s">
        <v>653</v>
      </c>
      <c r="C351" s="164" t="s">
        <v>453</v>
      </c>
      <c r="D351" s="37" t="s">
        <v>60</v>
      </c>
      <c r="E351" s="38">
        <v>0</v>
      </c>
      <c r="F351" s="38">
        <v>1</v>
      </c>
      <c r="G351" s="39">
        <v>2</v>
      </c>
      <c r="H351" s="184"/>
    </row>
    <row r="352" spans="2:8" ht="19.5" customHeight="1">
      <c r="B352" s="438"/>
      <c r="C352" s="175" t="s">
        <v>283</v>
      </c>
      <c r="D352" s="172"/>
      <c r="E352" s="172"/>
      <c r="F352" s="172"/>
      <c r="G352" s="173" t="s">
        <v>663</v>
      </c>
      <c r="H352" s="184"/>
    </row>
    <row r="353" spans="1:8" ht="19.5" customHeight="1">
      <c r="B353" s="437" t="s">
        <v>654</v>
      </c>
      <c r="C353" s="164" t="s">
        <v>428</v>
      </c>
      <c r="D353" s="37" t="s">
        <v>60</v>
      </c>
      <c r="E353" s="38">
        <v>0</v>
      </c>
      <c r="F353" s="38">
        <v>1</v>
      </c>
      <c r="G353" s="39">
        <v>2</v>
      </c>
      <c r="H353" s="184"/>
    </row>
    <row r="354" spans="1:8" ht="19.5" customHeight="1">
      <c r="B354" s="438"/>
      <c r="C354" s="175" t="s">
        <v>283</v>
      </c>
      <c r="D354" s="172" t="s">
        <v>663</v>
      </c>
      <c r="E354" s="172"/>
      <c r="F354" s="172"/>
      <c r="G354" s="173"/>
      <c r="H354" s="184"/>
    </row>
    <row r="355" spans="1:8" ht="19.5" customHeight="1">
      <c r="B355" s="442" t="s">
        <v>655</v>
      </c>
      <c r="C355" s="165" t="s">
        <v>429</v>
      </c>
      <c r="D355" s="37" t="s">
        <v>60</v>
      </c>
      <c r="E355" s="38">
        <v>0</v>
      </c>
      <c r="F355" s="38">
        <v>1</v>
      </c>
      <c r="G355" s="39">
        <v>2</v>
      </c>
      <c r="H355" s="184"/>
    </row>
    <row r="356" spans="1:8" ht="19.5" customHeight="1" thickBot="1">
      <c r="B356" s="465"/>
      <c r="C356" s="180" t="s">
        <v>283</v>
      </c>
      <c r="D356" s="172" t="s">
        <v>663</v>
      </c>
      <c r="E356" s="172"/>
      <c r="F356" s="172"/>
      <c r="G356" s="173"/>
      <c r="H356" s="184"/>
    </row>
    <row r="357" spans="1:8" ht="19.5" customHeight="1" thickBot="1">
      <c r="B357" s="160"/>
      <c r="C357" s="160"/>
      <c r="D357" s="108">
        <f>(COUNTIF(D316:D356,"x"))</f>
        <v>3</v>
      </c>
      <c r="E357" s="109">
        <f>(COUNTIF(E316:E356,"x"))</f>
        <v>5</v>
      </c>
      <c r="F357" s="109">
        <f>(COUNTIF(F316:F356,"x"))</f>
        <v>7</v>
      </c>
      <c r="G357" s="110">
        <f>(COUNTIF(G316:G356,"x"))</f>
        <v>4</v>
      </c>
      <c r="H357" s="184"/>
    </row>
    <row r="358" spans="1:8" s="107" customFormat="1" ht="19.5" customHeight="1" thickBot="1">
      <c r="A358" s="106"/>
      <c r="B358" s="72"/>
      <c r="C358" s="73" t="s">
        <v>369</v>
      </c>
      <c r="D358" s="370">
        <f>IF(SUM(D357:G357)&lt;COUNTA(B316:B356)-3,"Hay ítems sin evaluar",(F357+G357*2))</f>
        <v>15</v>
      </c>
      <c r="E358" s="371"/>
      <c r="F358" s="371"/>
      <c r="G358" s="372"/>
      <c r="H358" s="182"/>
    </row>
    <row r="359" spans="1:8" s="40" customFormat="1" ht="19.5" customHeight="1" thickBot="1">
      <c r="A359" s="58"/>
      <c r="B359" s="151"/>
      <c r="C359" s="152" t="s">
        <v>285</v>
      </c>
      <c r="D359" s="373">
        <f>D358/(COUNTA(B316:B356)-D357-3)</f>
        <v>0.9375</v>
      </c>
      <c r="E359" s="374"/>
      <c r="F359" s="374"/>
      <c r="G359" s="375"/>
      <c r="H359" s="181"/>
    </row>
    <row r="360" spans="1:8" s="40" customFormat="1" ht="19.5" customHeight="1" thickBot="1">
      <c r="A360" s="58"/>
      <c r="B360" s="151"/>
      <c r="C360" s="152" t="s">
        <v>350</v>
      </c>
      <c r="D360" s="376">
        <f>D359/2</f>
        <v>0.46875</v>
      </c>
      <c r="E360" s="377"/>
      <c r="F360" s="377"/>
      <c r="G360" s="378"/>
      <c r="H360" s="181"/>
    </row>
    <row r="362" spans="1:8" ht="12.75" customHeight="1">
      <c r="C362" s="27"/>
    </row>
    <row r="363" spans="1:8" ht="12.75" customHeight="1">
      <c r="C363" s="28"/>
    </row>
    <row r="364" spans="1:8" ht="12.75" customHeight="1">
      <c r="C364" s="27"/>
    </row>
  </sheetData>
  <sheetProtection password="E345" sheet="1" objects="1" scenarios="1" formatRows="0"/>
  <protectedRanges>
    <protectedRange sqref="C36" name="Intervalo1"/>
    <protectedRange sqref="D13:G13 D15:G15 D17:G17 D19:G19 D21:G21 D23:G23 D25:G25 D27:G27 D30:G30 D32:G32 D35:G35 D37:G37 D39:G39 D41:G41 D43:G43 D45:G45 D47:G47 D49:G49 D51:G51 D53:G53 D55:G55 D57:G57 D62:G62 D64:G64 D68:G68 D71:G71 D73:G73 D75:G75 D80:G80 D83:G83 D85:G85 D90:G90 D92:G92 D94:G94 D96:G96 D99:G99 D101:G101 D103:G103 D105:G105 D317:G317 D319:G319 D324:G324 D326:G326 D328:G328 D330:G330 D332:G332 D334:G334 D337:G337 D339:G339 D341:G341 D344:G344 D346:G346 D348:G348 D350:G350 D352:G352 D354:G354 D356:G356 D59:G59 D77:G77 D87:G87 D321:G321 D112:G112 D114:G114 D133:G133 D145:G145 D147:G147 D149:G149 D151:G151 D153:G153 D156:G156 D186:G186 D306:G306 D308:G308 D297:G297 D299:G299 D301:G301 D303:G303 D310:G310 D130:G130 D116:G116 D118:G118 D120:G120 D122:G122 D135:G135 D137:G137 D139:G139 D141:G141 D143:G143 D158:G158 D160:G160 D162:G162 D164:G164 D166:G166 D66:G66 D168:G168 D170:G170 D172:G172 D174:G174 D176:G176 D182:G182 D178:G178 D184:G184 D180:G180 D189:G189 D191:G191 D193:G193 D195:G195 D197:G197 D199:G199 D202:G202 D204:G204 D207:G207 D210:G210 D212:G212 D214:G214 D216:G216 D218:G218 D221:G221 D223:G223 D225:G225 D227:G227 D229:G229 D231:G231 D234:G234 D236:G236 D239:G239 D257:G257 D259:G259 D261:G261 D263:G263 D255:G255 D265:G265 D241:G241 D243:G243 D245:G245 D247:G247 D249:G249 D251:G251 D253:G253 D268:G268 D270:G270 D273:G273 D283:G283 D275:G275 D277:G277 D279:G279 D285:G285 D287:G287 D281:G281 D290:G290 D292:G292 D295:G295" name="Intervalo1_1"/>
  </protectedRanges>
  <mergeCells count="200">
    <mergeCell ref="C154:G154"/>
    <mergeCell ref="B155:B156"/>
    <mergeCell ref="B217:B218"/>
    <mergeCell ref="C208:G208"/>
    <mergeCell ref="B209:B210"/>
    <mergeCell ref="B211:B212"/>
    <mergeCell ref="B213:B214"/>
    <mergeCell ref="B215:B216"/>
    <mergeCell ref="C200:G200"/>
    <mergeCell ref="B201:B202"/>
    <mergeCell ref="B203:B204"/>
    <mergeCell ref="C205:G205"/>
    <mergeCell ref="B206:B207"/>
    <mergeCell ref="B198:B199"/>
    <mergeCell ref="B188:B189"/>
    <mergeCell ref="B179:B180"/>
    <mergeCell ref="B181:B182"/>
    <mergeCell ref="B183:B184"/>
    <mergeCell ref="B163:B164"/>
    <mergeCell ref="B165:B166"/>
    <mergeCell ref="B194:B195"/>
    <mergeCell ref="B196:B197"/>
    <mergeCell ref="C110:G110"/>
    <mergeCell ref="B111:B112"/>
    <mergeCell ref="B113:B114"/>
    <mergeCell ref="B129:B130"/>
    <mergeCell ref="C131:G131"/>
    <mergeCell ref="B132:B133"/>
    <mergeCell ref="B144:B145"/>
    <mergeCell ref="B146:B147"/>
    <mergeCell ref="B148:B149"/>
    <mergeCell ref="B138:B139"/>
    <mergeCell ref="B140:B141"/>
    <mergeCell ref="B142:B143"/>
    <mergeCell ref="B150:B151"/>
    <mergeCell ref="B152:B153"/>
    <mergeCell ref="B157:B158"/>
    <mergeCell ref="B159:B160"/>
    <mergeCell ref="B161:B162"/>
    <mergeCell ref="B177:B178"/>
    <mergeCell ref="B185:B186"/>
    <mergeCell ref="B190:B191"/>
    <mergeCell ref="B192:B193"/>
    <mergeCell ref="D358:G358"/>
    <mergeCell ref="D359:G359"/>
    <mergeCell ref="D360:G360"/>
    <mergeCell ref="C342:G342"/>
    <mergeCell ref="B343:B344"/>
    <mergeCell ref="B345:B346"/>
    <mergeCell ref="B347:B348"/>
    <mergeCell ref="B349:B350"/>
    <mergeCell ref="B338:B339"/>
    <mergeCell ref="B351:B352"/>
    <mergeCell ref="B353:B354"/>
    <mergeCell ref="B355:B356"/>
    <mergeCell ref="B340:B341"/>
    <mergeCell ref="B329:B330"/>
    <mergeCell ref="B331:B332"/>
    <mergeCell ref="B333:B334"/>
    <mergeCell ref="C335:G335"/>
    <mergeCell ref="B336:B337"/>
    <mergeCell ref="B320:B321"/>
    <mergeCell ref="C322:G322"/>
    <mergeCell ref="B323:B324"/>
    <mergeCell ref="B325:B326"/>
    <mergeCell ref="B327:B328"/>
    <mergeCell ref="B316:B317"/>
    <mergeCell ref="D107:G107"/>
    <mergeCell ref="D108:G108"/>
    <mergeCell ref="D109:G109"/>
    <mergeCell ref="B318:B319"/>
    <mergeCell ref="C304:G304"/>
    <mergeCell ref="B305:B306"/>
    <mergeCell ref="B307:B308"/>
    <mergeCell ref="B309:B310"/>
    <mergeCell ref="D312:G312"/>
    <mergeCell ref="D313:G313"/>
    <mergeCell ref="D314:G314"/>
    <mergeCell ref="B235:B236"/>
    <mergeCell ref="C237:G237"/>
    <mergeCell ref="B238:B239"/>
    <mergeCell ref="B256:B257"/>
    <mergeCell ref="B258:B259"/>
    <mergeCell ref="B260:B261"/>
    <mergeCell ref="B262:B263"/>
    <mergeCell ref="C187:G187"/>
    <mergeCell ref="B175:B176"/>
    <mergeCell ref="B171:B172"/>
    <mergeCell ref="B173:B174"/>
    <mergeCell ref="B167:B168"/>
    <mergeCell ref="C97:G97"/>
    <mergeCell ref="B100:B101"/>
    <mergeCell ref="B102:B103"/>
    <mergeCell ref="B104:B105"/>
    <mergeCell ref="C315:G315"/>
    <mergeCell ref="B98:B99"/>
    <mergeCell ref="B115:B116"/>
    <mergeCell ref="B117:B118"/>
    <mergeCell ref="B119:B120"/>
    <mergeCell ref="B121:B122"/>
    <mergeCell ref="B123:B124"/>
    <mergeCell ref="B125:B126"/>
    <mergeCell ref="B127:B128"/>
    <mergeCell ref="B134:B135"/>
    <mergeCell ref="B136:B137"/>
    <mergeCell ref="B220:B221"/>
    <mergeCell ref="B222:B223"/>
    <mergeCell ref="B224:B225"/>
    <mergeCell ref="B226:B227"/>
    <mergeCell ref="B228:B229"/>
    <mergeCell ref="B230:B231"/>
    <mergeCell ref="C232:G232"/>
    <mergeCell ref="B233:B234"/>
    <mergeCell ref="B169:B170"/>
    <mergeCell ref="C11:G11"/>
    <mergeCell ref="B12:B13"/>
    <mergeCell ref="B14:B15"/>
    <mergeCell ref="B16:B17"/>
    <mergeCell ref="B18:B19"/>
    <mergeCell ref="B20:B21"/>
    <mergeCell ref="C69:G69"/>
    <mergeCell ref="B70:B71"/>
    <mergeCell ref="B72:B73"/>
    <mergeCell ref="B61:B62"/>
    <mergeCell ref="B56:B57"/>
    <mergeCell ref="B63:B64"/>
    <mergeCell ref="B67:B68"/>
    <mergeCell ref="B65:B66"/>
    <mergeCell ref="B58:B59"/>
    <mergeCell ref="C60:G60"/>
    <mergeCell ref="B246:B247"/>
    <mergeCell ref="B248:B249"/>
    <mergeCell ref="B250:B251"/>
    <mergeCell ref="C33:G33"/>
    <mergeCell ref="B34:B35"/>
    <mergeCell ref="B36:B37"/>
    <mergeCell ref="B38:B39"/>
    <mergeCell ref="B40:B41"/>
    <mergeCell ref="B44:B45"/>
    <mergeCell ref="B46:B47"/>
    <mergeCell ref="B48:B49"/>
    <mergeCell ref="B76:B77"/>
    <mergeCell ref="C78:G78"/>
    <mergeCell ref="B74:B75"/>
    <mergeCell ref="C88:G88"/>
    <mergeCell ref="B95:B96"/>
    <mergeCell ref="B89:B90"/>
    <mergeCell ref="B91:B92"/>
    <mergeCell ref="B93:B94"/>
    <mergeCell ref="C81:G81"/>
    <mergeCell ref="B82:B83"/>
    <mergeCell ref="B84:B85"/>
    <mergeCell ref="B79:B80"/>
    <mergeCell ref="B86:B87"/>
    <mergeCell ref="B252:B253"/>
    <mergeCell ref="B254:B255"/>
    <mergeCell ref="B4:G4"/>
    <mergeCell ref="B6:C6"/>
    <mergeCell ref="D6:G6"/>
    <mergeCell ref="B7:C10"/>
    <mergeCell ref="D7:F7"/>
    <mergeCell ref="D8:F8"/>
    <mergeCell ref="D9:F9"/>
    <mergeCell ref="D10:F10"/>
    <mergeCell ref="C219:G219"/>
    <mergeCell ref="B22:B23"/>
    <mergeCell ref="B24:B25"/>
    <mergeCell ref="B26:B27"/>
    <mergeCell ref="B42:B43"/>
    <mergeCell ref="C28:G28"/>
    <mergeCell ref="B29:B30"/>
    <mergeCell ref="B31:B32"/>
    <mergeCell ref="B50:B51"/>
    <mergeCell ref="B52:B53"/>
    <mergeCell ref="B54:B55"/>
    <mergeCell ref="B240:B241"/>
    <mergeCell ref="B242:B243"/>
    <mergeCell ref="B244:B245"/>
    <mergeCell ref="C266:G266"/>
    <mergeCell ref="B267:B268"/>
    <mergeCell ref="B269:B270"/>
    <mergeCell ref="C271:G271"/>
    <mergeCell ref="B272:B273"/>
    <mergeCell ref="B274:B275"/>
    <mergeCell ref="B276:B277"/>
    <mergeCell ref="B278:B279"/>
    <mergeCell ref="B264:B265"/>
    <mergeCell ref="B296:B297"/>
    <mergeCell ref="B298:B299"/>
    <mergeCell ref="B300:B301"/>
    <mergeCell ref="B302:B303"/>
    <mergeCell ref="B284:B285"/>
    <mergeCell ref="B286:B287"/>
    <mergeCell ref="B280:B281"/>
    <mergeCell ref="B282:B283"/>
    <mergeCell ref="C288:G288"/>
    <mergeCell ref="B289:B290"/>
    <mergeCell ref="B291:B292"/>
    <mergeCell ref="C293:G293"/>
    <mergeCell ref="B294:B295"/>
  </mergeCells>
  <dataValidations count="1">
    <dataValidation type="custom" allowBlank="1" showInputMessage="1" showErrorMessage="1" error="Choice only one box" sqref="D13:G13 D354:G354 D15:G15 D17:G17 D19:G19 D21:G21 D23:G23 D25:G25 D27:G27 D30:G30 D32:G32 D35:G35 D37:G37 D39:G39 D41:G41 D43:G43 D45:G45 D47:G47 D49:G49 D51:G51 D53:G53 D55:G55 D57:G57 D356:G356 D62:G62 D184:G184 D68:G68 D71:G71 D73:G73 D75:G75 D59:G59 D80:G80 D83:G83 D85:G85 D77:G77 D90:G90 D92:G92 D94:G94 D96:G96 D99:G99 D101:G101 D103:G103 D105:G105 D317:G317 D319:G319 D87:G87 D324:G324 D326:G326 D328:G328 D330:G330 D332:G332 D334:G334 D337:G337 D339:G339 D341:G341 D344:G344 D346:G346 D348:G348 D350:G350 D352:G352 D321:G321 D310:G310 D112:G112 D130:G130 D128:G128 D145:G145 D147:G147 D149:G149 D151:G151 D153:G153 D143:G143 D66:G66 D306:G306 D308:G308 D114:G114 D116:G116 D118:G118 D120:G120 D122:G122 D124:G124 D126:G126 D133:G133 D135:G135 D137:G137 D139:G139 D141:G141 D156:G156 D158:G158 D160:G160 D162:G162 D164:G164 D166:G166 D168:G168 D170:G170 D172:G172 D174:G174 D176:G176 D178:G178 D180:G180 D182:G182 D64:G64 D186:G186 D197:G197 D189:G189 D191:G191 D193:G193 D195:G195 D199:G199 D202:G202 D204:G204 D207:G207 D210:G210 D212:G212 D214:G214 D216:G216 D218:G218 D229:G229 D221:G221 D223:G223 D225:G225 D227:G227 D231:G231 D234:G234 D236:G236 D255:G255 D263:G263 D257:G257 D259:G259 D261:G261 D239:G239 D241:G241 D243:G243 D245:G245 D247:G247 D249:G249 D251:G251 D253:G253 D265:G265 D268:G268 D270:G270 D285:G285 D283:G283 D273:G273 D275:G275 D277:G277 D279:G279 D281:G281 D287:G287 D290:G290 D292:G292 D295:G295 D297:G297 D299:G299 D301:G301 D303:G303">
      <formula1>COUNTA($D13:$G13)=1</formula1>
    </dataValidation>
  </dataValidations>
  <printOptions horizontalCentered="1"/>
  <pageMargins left="0.59055118110236227" right="0.59055118110236227" top="0.43307086614173229" bottom="0.59055118110236227" header="0.31496062992125984" footer="0.31496062992125984"/>
  <pageSetup scale="71" fitToHeight="22" orientation="portrait" r:id="rId1"/>
  <headerFooter>
    <oddFooter>&amp;CPágina &amp;P de &amp;N</oddFooter>
  </headerFooter>
  <rowBreaks count="3" manualBreakCount="3">
    <brk id="43" max="16383" man="1"/>
    <brk id="87" max="16383" man="1"/>
    <brk id="334" max="16383" man="1"/>
  </rowBreaks>
  <colBreaks count="1" manualBreakCount="1">
    <brk id="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188632"/>
    <pageSetUpPr fitToPage="1"/>
  </sheetPr>
  <dimension ref="A1:Q48"/>
  <sheetViews>
    <sheetView showGridLines="0" tabSelected="1" zoomScaleNormal="100" zoomScaleSheetLayoutView="109" workbookViewId="0">
      <selection activeCell="L22" sqref="L22"/>
    </sheetView>
  </sheetViews>
  <sheetFormatPr baseColWidth="10" defaultColWidth="9.140625" defaultRowHeight="12.75"/>
  <cols>
    <col min="1" max="1" width="3.140625" style="85" customWidth="1"/>
    <col min="2" max="2" width="4.85546875" style="85" bestFit="1" customWidth="1"/>
    <col min="3" max="3" width="36.7109375" style="85" customWidth="1"/>
    <col min="4" max="4" width="11.7109375" style="85" customWidth="1"/>
    <col min="5" max="5" width="4.85546875" style="85" customWidth="1"/>
    <col min="6" max="6" width="5.5703125" style="85" customWidth="1"/>
    <col min="7" max="8" width="3.7109375" style="85" customWidth="1"/>
    <col min="9" max="9" width="9.28515625" style="85" customWidth="1"/>
    <col min="10" max="10" width="14.42578125" style="85" customWidth="1"/>
    <col min="11" max="16" width="9.140625" style="85"/>
    <col min="17" max="17" width="6" style="85" customWidth="1"/>
    <col min="18" max="16384" width="9.140625" style="85"/>
  </cols>
  <sheetData>
    <row r="1" spans="1:17" ht="33" customHeight="1">
      <c r="A1" s="82"/>
      <c r="B1" s="83"/>
      <c r="C1" s="83"/>
      <c r="D1" s="83"/>
      <c r="E1" s="83"/>
      <c r="F1" s="83"/>
      <c r="G1" s="83"/>
      <c r="H1" s="83"/>
      <c r="I1" s="83"/>
      <c r="J1" s="83"/>
      <c r="K1" s="83"/>
      <c r="L1" s="83"/>
      <c r="M1" s="83"/>
      <c r="N1" s="83"/>
      <c r="O1" s="83"/>
      <c r="P1" s="83"/>
      <c r="Q1" s="84"/>
    </row>
    <row r="2" spans="1:17" ht="33" customHeight="1">
      <c r="A2" s="86"/>
      <c r="Q2" s="87"/>
    </row>
    <row r="3" spans="1:17">
      <c r="A3" s="86"/>
      <c r="Q3" s="87"/>
    </row>
    <row r="4" spans="1:17">
      <c r="A4" s="86"/>
      <c r="Q4" s="87"/>
    </row>
    <row r="5" spans="1:17">
      <c r="A5" s="86"/>
      <c r="Q5" s="87"/>
    </row>
    <row r="6" spans="1:17" s="89" customFormat="1">
      <c r="A6" s="88"/>
      <c r="Q6" s="90"/>
    </row>
    <row r="7" spans="1:17" s="89" customFormat="1">
      <c r="A7" s="88"/>
      <c r="Q7" s="90"/>
    </row>
    <row r="8" spans="1:17" s="89" customFormat="1">
      <c r="A8" s="88"/>
      <c r="Q8" s="90"/>
    </row>
    <row r="9" spans="1:17" s="89" customFormat="1">
      <c r="A9" s="88"/>
      <c r="Q9" s="90"/>
    </row>
    <row r="10" spans="1:17" s="89" customFormat="1">
      <c r="A10" s="88"/>
      <c r="Q10" s="90"/>
    </row>
    <row r="11" spans="1:17" s="89" customFormat="1">
      <c r="A11" s="88"/>
      <c r="Q11" s="90"/>
    </row>
    <row r="12" spans="1:17" s="89" customFormat="1">
      <c r="A12" s="88"/>
      <c r="Q12" s="90"/>
    </row>
    <row r="13" spans="1:17" s="89" customFormat="1">
      <c r="A13" s="88"/>
      <c r="Q13" s="90"/>
    </row>
    <row r="14" spans="1:17" s="89" customFormat="1">
      <c r="A14" s="88"/>
      <c r="Q14" s="90"/>
    </row>
    <row r="15" spans="1:17" s="89" customFormat="1">
      <c r="A15" s="88"/>
      <c r="Q15" s="90"/>
    </row>
    <row r="16" spans="1:17" s="89" customFormat="1">
      <c r="A16" s="88"/>
      <c r="Q16" s="90"/>
    </row>
    <row r="17" spans="1:17" s="89" customFormat="1" ht="13.5" thickBot="1">
      <c r="A17" s="88"/>
      <c r="Q17" s="90"/>
    </row>
    <row r="18" spans="1:17" s="89" customFormat="1" ht="13.5" thickBot="1">
      <c r="A18" s="88"/>
      <c r="B18" s="466" t="s">
        <v>159</v>
      </c>
      <c r="C18" s="467"/>
      <c r="D18" s="468"/>
      <c r="Q18" s="90"/>
    </row>
    <row r="19" spans="1:17" s="89" customFormat="1" ht="13.5" customHeight="1">
      <c r="A19" s="88"/>
      <c r="B19" s="469"/>
      <c r="C19" s="470"/>
      <c r="D19" s="101" t="s">
        <v>162</v>
      </c>
      <c r="Q19" s="90"/>
    </row>
    <row r="20" spans="1:17" s="89" customFormat="1">
      <c r="A20" s="88"/>
      <c r="B20" s="471" t="s">
        <v>160</v>
      </c>
      <c r="C20" s="472"/>
      <c r="D20" s="168" t="s">
        <v>167</v>
      </c>
      <c r="Q20" s="90"/>
    </row>
    <row r="21" spans="1:17" s="89" customFormat="1">
      <c r="A21" s="88"/>
      <c r="B21" s="471" t="s">
        <v>161</v>
      </c>
      <c r="C21" s="472"/>
      <c r="D21" s="168" t="s">
        <v>168</v>
      </c>
      <c r="Q21" s="90"/>
    </row>
    <row r="22" spans="1:17" s="89" customFormat="1">
      <c r="A22" s="88"/>
      <c r="B22" s="471" t="s">
        <v>164</v>
      </c>
      <c r="C22" s="472"/>
      <c r="D22" s="168" t="s">
        <v>169</v>
      </c>
      <c r="Q22" s="90"/>
    </row>
    <row r="23" spans="1:17" s="89" customFormat="1">
      <c r="A23" s="88"/>
      <c r="B23" s="471" t="s">
        <v>165</v>
      </c>
      <c r="C23" s="472"/>
      <c r="D23" s="168" t="s">
        <v>170</v>
      </c>
      <c r="Q23" s="90"/>
    </row>
    <row r="24" spans="1:17" s="89" customFormat="1" ht="13.5" thickBot="1">
      <c r="A24" s="88"/>
      <c r="B24" s="474" t="s">
        <v>166</v>
      </c>
      <c r="C24" s="475"/>
      <c r="D24" s="169" t="s">
        <v>76</v>
      </c>
      <c r="Q24" s="90"/>
    </row>
    <row r="25" spans="1:17" s="89" customFormat="1" ht="13.5" thickBot="1">
      <c r="A25" s="88"/>
      <c r="Q25" s="90"/>
    </row>
    <row r="26" spans="1:17" s="89" customFormat="1" ht="13.5" thickBot="1">
      <c r="A26" s="88"/>
      <c r="B26" s="478" t="s">
        <v>171</v>
      </c>
      <c r="C26" s="479"/>
      <c r="D26" s="480"/>
      <c r="I26" s="91"/>
      <c r="Q26" s="90"/>
    </row>
    <row r="27" spans="1:17" s="89" customFormat="1">
      <c r="A27" s="88"/>
      <c r="B27" s="469" t="s">
        <v>172</v>
      </c>
      <c r="C27" s="470"/>
      <c r="D27" s="101" t="s">
        <v>173</v>
      </c>
      <c r="I27" s="91"/>
      <c r="Q27" s="90"/>
    </row>
    <row r="28" spans="1:17" s="89" customFormat="1">
      <c r="A28" s="88"/>
      <c r="B28" s="102">
        <v>1</v>
      </c>
      <c r="C28" s="100" t="s">
        <v>123</v>
      </c>
      <c r="D28" s="114">
        <f>IF('Quality Audit'!D41:G41=0,"No Aplica",IFERROR('Quality Audit'!D42:G42,"No Auditado"))</f>
        <v>2</v>
      </c>
      <c r="E28" s="116">
        <v>2</v>
      </c>
      <c r="F28" s="116">
        <v>1</v>
      </c>
      <c r="G28" s="116">
        <v>0</v>
      </c>
      <c r="Q28" s="90"/>
    </row>
    <row r="29" spans="1:17" s="89" customFormat="1">
      <c r="A29" s="88"/>
      <c r="B29" s="102">
        <v>2</v>
      </c>
      <c r="C29" s="100" t="s">
        <v>174</v>
      </c>
      <c r="D29" s="114" t="str">
        <f>IF('Quality Audit'!D78:G78=0,"No Aplica",IFERROR('Quality Audit'!D79:G79,"No Auditado"))</f>
        <v>No Aplica</v>
      </c>
      <c r="E29" s="116">
        <v>2</v>
      </c>
      <c r="F29" s="116">
        <v>1</v>
      </c>
      <c r="G29" s="116">
        <v>0</v>
      </c>
      <c r="Q29" s="90"/>
    </row>
    <row r="30" spans="1:17" s="89" customFormat="1">
      <c r="A30" s="88"/>
      <c r="B30" s="102">
        <f>+B29+1</f>
        <v>3</v>
      </c>
      <c r="C30" s="100" t="s">
        <v>175</v>
      </c>
      <c r="D30" s="114" t="str">
        <f>IF('Quality Audit'!D127:G127=0,"No Aplica",IFERROR('Quality Audit'!D128:G128,"No Auditado"))</f>
        <v>No Aplica</v>
      </c>
      <c r="E30" s="116">
        <v>2</v>
      </c>
      <c r="F30" s="116">
        <v>1</v>
      </c>
      <c r="G30" s="116">
        <v>0</v>
      </c>
      <c r="Q30" s="90"/>
    </row>
    <row r="31" spans="1:17" s="89" customFormat="1">
      <c r="A31" s="88"/>
      <c r="B31" s="102">
        <v>4</v>
      </c>
      <c r="C31" s="100" t="s">
        <v>176</v>
      </c>
      <c r="D31" s="114" t="str">
        <f>IF('Quality Audit'!D152:G152=0,"No Aplica",IFERROR('Quality Audit'!D153:G153,"No Auditado"))</f>
        <v>No Aplica</v>
      </c>
      <c r="E31" s="116">
        <v>2</v>
      </c>
      <c r="F31" s="116">
        <v>1</v>
      </c>
      <c r="G31" s="116">
        <v>0</v>
      </c>
      <c r="Q31" s="90"/>
    </row>
    <row r="32" spans="1:17" s="89" customFormat="1">
      <c r="A32" s="88"/>
      <c r="B32" s="102">
        <v>5</v>
      </c>
      <c r="C32" s="100" t="s">
        <v>177</v>
      </c>
      <c r="D32" s="114">
        <f>IF('Quality Audit'!D181:G181=0,"No Aplica",IFERROR('Quality Audit'!D182:G182,"No Auditado"))</f>
        <v>2</v>
      </c>
      <c r="E32" s="116">
        <v>2</v>
      </c>
      <c r="F32" s="116">
        <v>1</v>
      </c>
      <c r="G32" s="116">
        <v>0</v>
      </c>
      <c r="Q32" s="90"/>
    </row>
    <row r="33" spans="1:17" s="89" customFormat="1">
      <c r="A33" s="88"/>
      <c r="B33" s="102">
        <v>6</v>
      </c>
      <c r="C33" s="100" t="s">
        <v>178</v>
      </c>
      <c r="D33" s="114">
        <f>IF('Quality Audit'!D200:G200=0,"No Aplica",IFERROR('Quality Audit'!D201:G201,"No Auditado"))</f>
        <v>2</v>
      </c>
      <c r="E33" s="116">
        <v>2</v>
      </c>
      <c r="F33" s="116">
        <v>1</v>
      </c>
      <c r="G33" s="116">
        <v>0</v>
      </c>
      <c r="Q33" s="90"/>
    </row>
    <row r="34" spans="1:17" s="89" customFormat="1">
      <c r="A34" s="88"/>
      <c r="B34" s="102">
        <v>7</v>
      </c>
      <c r="C34" s="100" t="s">
        <v>75</v>
      </c>
      <c r="D34" s="114">
        <f>IF(EHS!D107:G107=0,"No Aplica",IFERROR(EHS!D108:G108,"No Auditado"))</f>
        <v>1.7142857142857142</v>
      </c>
      <c r="E34" s="116">
        <v>2</v>
      </c>
      <c r="F34" s="116">
        <v>1</v>
      </c>
      <c r="G34" s="116">
        <v>0</v>
      </c>
      <c r="Q34" s="90"/>
    </row>
    <row r="35" spans="1:17" s="89" customFormat="1">
      <c r="A35" s="88"/>
      <c r="B35" s="102">
        <v>8</v>
      </c>
      <c r="C35" s="100" t="s">
        <v>656</v>
      </c>
      <c r="D35" s="114" t="str">
        <f>IF(EHS!D312:G312=0,"No Aplica",IFERROR(EHS!D313:G313,"No Auditado"))</f>
        <v>No Aplica</v>
      </c>
      <c r="E35" s="116">
        <v>2</v>
      </c>
      <c r="F35" s="116">
        <v>1</v>
      </c>
      <c r="G35" s="116">
        <v>0</v>
      </c>
      <c r="Q35" s="90"/>
    </row>
    <row r="36" spans="1:17" s="89" customFormat="1">
      <c r="A36" s="88"/>
      <c r="B36" s="102">
        <v>9</v>
      </c>
      <c r="C36" s="100" t="s">
        <v>179</v>
      </c>
      <c r="D36" s="114">
        <f>IF('Social Responsibility'!D28:G28=0,"No Aplica",IFERROR('Social Responsibility'!D29:G29,"No Auditado"))</f>
        <v>2</v>
      </c>
      <c r="E36" s="116">
        <v>2</v>
      </c>
      <c r="F36" s="116">
        <v>1</v>
      </c>
      <c r="G36" s="116">
        <v>0</v>
      </c>
      <c r="Q36" s="90"/>
    </row>
    <row r="37" spans="1:17" s="89" customFormat="1" ht="13.5" thickBot="1">
      <c r="A37" s="88"/>
      <c r="B37" s="103" t="s">
        <v>457</v>
      </c>
      <c r="C37" s="104"/>
      <c r="D37" s="115">
        <f>SUM(D28:D36)</f>
        <v>9.7142857142857153</v>
      </c>
      <c r="E37" s="117">
        <f>SUMIF(D28:D36,"&lt;&gt;No Auditado",E28:E36)</f>
        <v>18</v>
      </c>
      <c r="F37" s="93"/>
      <c r="G37" s="93"/>
      <c r="Q37" s="90"/>
    </row>
    <row r="38" spans="1:17" s="89" customFormat="1" ht="13.5" thickBot="1">
      <c r="A38" s="88"/>
      <c r="B38" s="105"/>
      <c r="C38" s="105"/>
      <c r="D38" s="92"/>
      <c r="E38" s="93"/>
      <c r="F38" s="93"/>
      <c r="G38" s="93"/>
      <c r="Q38" s="90"/>
    </row>
    <row r="39" spans="1:17" s="89" customFormat="1" ht="18.75" thickBot="1">
      <c r="A39" s="88"/>
      <c r="B39" s="476" t="s">
        <v>263</v>
      </c>
      <c r="C39" s="477"/>
      <c r="D39" s="119">
        <f>IFERROR(SUM($D$28:$D$33)/SUMIF($D$28:$D$33,"&lt;&gt;No*",$E$28:$E$33),0)</f>
        <v>1</v>
      </c>
      <c r="Q39" s="90"/>
    </row>
    <row r="40" spans="1:17" s="89" customFormat="1" ht="18.75" thickBot="1">
      <c r="A40" s="88"/>
      <c r="B40" s="476" t="s">
        <v>75</v>
      </c>
      <c r="C40" s="477"/>
      <c r="D40" s="119">
        <f>IFERROR(SUM($D$34:$D$35)/SUMIF($D$34:$D$35,"&lt;&gt;No*",$E$34:$E$35),0)</f>
        <v>0.8571428571428571</v>
      </c>
      <c r="Q40" s="90"/>
    </row>
    <row r="41" spans="1:17" s="89" customFormat="1" ht="18.75" thickBot="1">
      <c r="A41" s="88"/>
      <c r="B41" s="476" t="s">
        <v>458</v>
      </c>
      <c r="C41" s="477"/>
      <c r="D41" s="119">
        <f>IFERROR(SUM($D$28:$D$35)/SUMIF($D$28:$D$35,"&lt;&gt;No*",$E$28:$E$35),0)</f>
        <v>0.9642857142857143</v>
      </c>
      <c r="Q41" s="90"/>
    </row>
    <row r="42" spans="1:17" s="89" customFormat="1" ht="18.75" thickBot="1">
      <c r="A42" s="88"/>
      <c r="B42" s="476" t="s">
        <v>179</v>
      </c>
      <c r="C42" s="477"/>
      <c r="D42" s="119">
        <f>IFERROR(D36/E36,0)</f>
        <v>1</v>
      </c>
      <c r="Q42" s="90"/>
    </row>
    <row r="43" spans="1:17" s="89" customFormat="1" ht="18.75" thickBot="1">
      <c r="A43" s="88"/>
      <c r="B43" s="476" t="s">
        <v>180</v>
      </c>
      <c r="C43" s="477"/>
      <c r="D43" s="119">
        <f>IFERROR(SUM($D$28:$D$36)/SUMIF($D$28:$D$36,"&lt;&gt;No*",$E$28:$E$36),0)</f>
        <v>0.97142857142857153</v>
      </c>
      <c r="Q43" s="90"/>
    </row>
    <row r="44" spans="1:17" s="89" customFormat="1" hidden="1">
      <c r="A44" s="88"/>
      <c r="B44" s="473" t="s">
        <v>61</v>
      </c>
      <c r="C44" s="473"/>
      <c r="D44" s="94">
        <f>IF(D37&gt;=12.1,3,IF(D37&gt;=6.1,2,IF(D37&gt;=0.1,1,IF(D37&lt;=1,0))))</f>
        <v>2</v>
      </c>
      <c r="Q44" s="90"/>
    </row>
    <row r="45" spans="1:17" s="89" customFormat="1" ht="13.5" thickBot="1">
      <c r="A45" s="95"/>
      <c r="B45" s="96"/>
      <c r="C45" s="96"/>
      <c r="D45" s="97"/>
      <c r="E45" s="98"/>
      <c r="F45" s="98"/>
      <c r="G45" s="98"/>
      <c r="H45" s="98"/>
      <c r="I45" s="98"/>
      <c r="J45" s="98"/>
      <c r="K45" s="98"/>
      <c r="L45" s="98"/>
      <c r="M45" s="98"/>
      <c r="N45" s="98"/>
      <c r="O45" s="98"/>
      <c r="P45" s="98"/>
      <c r="Q45" s="99"/>
    </row>
    <row r="47" spans="1:17">
      <c r="C47" s="170" t="s">
        <v>163</v>
      </c>
    </row>
    <row r="48" spans="1:17">
      <c r="D48" s="170"/>
    </row>
  </sheetData>
  <sheetProtection password="E345" sheet="1" objects="1" scenarios="1"/>
  <mergeCells count="15">
    <mergeCell ref="B44:C44"/>
    <mergeCell ref="B23:C23"/>
    <mergeCell ref="B24:C24"/>
    <mergeCell ref="B43:C43"/>
    <mergeCell ref="B26:D26"/>
    <mergeCell ref="B27:C27"/>
    <mergeCell ref="B39:C39"/>
    <mergeCell ref="B40:C40"/>
    <mergeCell ref="B41:C41"/>
    <mergeCell ref="B42:C42"/>
    <mergeCell ref="B18:D18"/>
    <mergeCell ref="B19:C19"/>
    <mergeCell ref="B20:C20"/>
    <mergeCell ref="B21:C21"/>
    <mergeCell ref="B22:C22"/>
  </mergeCells>
  <phoneticPr fontId="8" type="noConversion"/>
  <printOptions horizontalCentered="1"/>
  <pageMargins left="0.15748031496062992" right="0.18" top="0.51181102362204722" bottom="0.51181102362204722" header="0.51181102362204722" footer="0.51181102362204722"/>
  <pageSetup paperSize="9" scale="83" orientation="landscape" r:id="rId1"/>
  <headerFooter alignWithMargins="0"/>
  <colBreaks count="1" manualBreakCount="1">
    <brk id="17"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621CD70C7A53418AD28CF4516A1D18" ma:contentTypeVersion="0" ma:contentTypeDescription="Create a new document." ma:contentTypeScope="" ma:versionID="1576b305fc85187b6b9ba0ce7d8cef0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2CFB92-A92F-4A26-91CE-8C3542218DC2}">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86ABF8D-E049-4F2F-BBD0-AEFA034242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514DD8A-BE09-41FA-9F87-FF983019FB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8</vt:i4>
      </vt:variant>
    </vt:vector>
  </HeadingPairs>
  <TitlesOfParts>
    <vt:vector size="15" baseType="lpstr">
      <vt:lpstr>Previous Information</vt:lpstr>
      <vt:lpstr>Quality Audit</vt:lpstr>
      <vt:lpstr>Social Responsibility</vt:lpstr>
      <vt:lpstr>Flex op</vt:lpstr>
      <vt:lpstr>Level</vt:lpstr>
      <vt:lpstr>EHS</vt:lpstr>
      <vt:lpstr>Results and Summary</vt:lpstr>
      <vt:lpstr>EHS!Área_de_impresión</vt:lpstr>
      <vt:lpstr>'Quality Audit'!Área_de_impresión</vt:lpstr>
      <vt:lpstr>'Results and Summary'!Área_de_impresión</vt:lpstr>
      <vt:lpstr>'Social Responsibility'!Área_de_impresión</vt:lpstr>
      <vt:lpstr>EHS!Títulos_a_imprimir</vt:lpstr>
      <vt:lpstr>'Previous Information'!Títulos_a_imprimir</vt:lpstr>
      <vt:lpstr>'Quality Audit'!Títulos_a_imprimir</vt:lpstr>
      <vt:lpstr>'Social Responsibility'!Títulos_a_imprimir</vt:lpstr>
    </vt:vector>
  </TitlesOfParts>
  <Manager>Marcos Tosti</Manager>
  <Company>Lear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Lean Assessment</dc:title>
  <dc:subject>Auditoria Lean Manufacturing/Facilitador Lean</dc:subject>
  <dc:creator>Rafael Quartaroli Faria</dc:creator>
  <cp:lastModifiedBy>Jefe Ventas Nacional</cp:lastModifiedBy>
  <cp:lastPrinted>2013-01-04T19:27:07Z</cp:lastPrinted>
  <dcterms:created xsi:type="dcterms:W3CDTF">2005-02-23T05:42:39Z</dcterms:created>
  <dcterms:modified xsi:type="dcterms:W3CDTF">2016-01-20T23:28:08Z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0x010100E4621CD70C7A53418AD28CF4516A1D18</vt:lpwstr>
  </property>
</Properties>
</file>