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0490" windowHeight="7755"/>
  </bookViews>
  <sheets>
    <sheet name="DIAGRAMA DE GANTT" sheetId="11" r:id="rId1"/>
    <sheet name="About" sheetId="12" r:id="rId2"/>
  </sheets>
  <definedNames>
    <definedName name="Display_Week">'DIAGRAMA DE GANTT'!$E$4</definedName>
    <definedName name="Project_Start">'DIAGRAMA DE GANTT'!$E$3</definedName>
    <definedName name="task_end" localSheetId="0">'DIAGRAMA DE GANTT'!$F1</definedName>
    <definedName name="task_progress" localSheetId="0">'DIAGRAMA DE GANTT'!$D1</definedName>
    <definedName name="task_start" localSheetId="0">'DIAGRAMA DE GANTT'!$E1</definedName>
    <definedName name="_xlnm.Print_Titles" localSheetId="0">'DIAGRAMA DE GANTT'!$4:$6</definedName>
    <definedName name="today"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I5" i="11" l="1"/>
  <c r="I4" i="11" s="1"/>
  <c r="H7" i="11" l="1"/>
  <c r="E9" i="11" l="1"/>
  <c r="F9" i="11" l="1"/>
  <c r="E10" i="11" s="1"/>
  <c r="E15" i="11"/>
  <c r="E16" i="11" s="1"/>
  <c r="F16" i="11" s="1"/>
  <c r="H25" i="11"/>
  <c r="H19" i="11"/>
  <c r="H14" i="11"/>
  <c r="H8" i="11"/>
  <c r="F15" i="11" l="1"/>
  <c r="E17" i="11" s="1"/>
  <c r="F17" i="11" s="1"/>
  <c r="E18" i="11" s="1"/>
  <c r="H9" i="11"/>
  <c r="F10" i="11"/>
  <c r="E11" i="11" s="1"/>
  <c r="E13" i="11"/>
  <c r="I6" i="11"/>
  <c r="H15" i="11" l="1"/>
  <c r="H16" i="11"/>
  <c r="H10" i="11"/>
  <c r="F13" i="11"/>
  <c r="H13" i="11" s="1"/>
  <c r="F11" i="11"/>
  <c r="E12" i="11" s="1"/>
  <c r="J5" i="11"/>
  <c r="K5" i="11" s="1"/>
  <c r="L5" i="11" s="1"/>
  <c r="M5" i="11" s="1"/>
  <c r="N5" i="11" l="1"/>
  <c r="O5" i="11" s="1"/>
  <c r="P5" i="11" s="1"/>
  <c r="P4" i="11" s="1"/>
  <c r="F18" i="11"/>
  <c r="H18" i="11" s="1"/>
  <c r="H17" i="11"/>
  <c r="H11" i="11"/>
  <c r="F12" i="11"/>
  <c r="H12" i="11" s="1"/>
  <c r="J6" i="11"/>
  <c r="Q5" i="11" l="1"/>
  <c r="R5" i="11" s="1"/>
  <c r="S5" i="11" s="1"/>
  <c r="T5" i="11" s="1"/>
  <c r="U5" i="11" s="1"/>
  <c r="V5" i="11" s="1"/>
  <c r="W5" i="11" s="1"/>
  <c r="X5" i="11" s="1"/>
  <c r="Y5" i="11" s="1"/>
  <c r="Z5" i="11" s="1"/>
  <c r="AA5" i="11" s="1"/>
  <c r="AB5" i="11" s="1"/>
  <c r="AC5" i="11" s="1"/>
  <c r="AD5" i="11" s="1"/>
  <c r="E20" i="11"/>
  <c r="F20" i="11" s="1"/>
  <c r="K6" i="11"/>
  <c r="W4" i="11" l="1"/>
  <c r="H20" i="11"/>
  <c r="E21" i="11"/>
  <c r="AE5" i="11"/>
  <c r="AF5" i="11" s="1"/>
  <c r="AG5" i="11" s="1"/>
  <c r="AH5" i="11" s="1"/>
  <c r="AI5" i="11" s="1"/>
  <c r="AJ5" i="11" s="1"/>
  <c r="AD4" i="11"/>
  <c r="L6" i="11"/>
  <c r="F21" i="11" l="1"/>
  <c r="E22" i="11" s="1"/>
  <c r="AK5" i="11"/>
  <c r="AL5" i="11" s="1"/>
  <c r="AM5" i="11" s="1"/>
  <c r="AN5" i="11" s="1"/>
  <c r="AO5" i="11" s="1"/>
  <c r="AP5" i="11" s="1"/>
  <c r="AQ5" i="11" s="1"/>
  <c r="M6" i="11"/>
  <c r="H21" i="11" l="1"/>
  <c r="AR5" i="11"/>
  <c r="AS5" i="11" s="1"/>
  <c r="AK4" i="11"/>
  <c r="N6" i="11"/>
  <c r="F22" i="11" l="1"/>
  <c r="E23" i="11" s="1"/>
  <c r="F23" i="11" s="1"/>
  <c r="AT5" i="11"/>
  <c r="AS6" i="11"/>
  <c r="AR4" i="11"/>
  <c r="O6" i="11"/>
  <c r="H22" i="11" l="1"/>
  <c r="AU5" i="11"/>
  <c r="AT6" i="11"/>
  <c r="H23" i="11" l="1"/>
  <c r="E24" i="11"/>
  <c r="F24" i="11" s="1"/>
  <c r="AV5" i="11"/>
  <c r="AU6" i="11"/>
  <c r="P6" i="11"/>
  <c r="Q6" i="11"/>
  <c r="H24" i="11" l="1"/>
  <c r="AW5" i="11"/>
  <c r="AV6" i="11"/>
  <c r="R6" i="11"/>
  <c r="AX5" i="11" l="1"/>
  <c r="AY5" i="11" s="1"/>
  <c r="AY4" i="11" s="1"/>
  <c r="AW6" i="11"/>
  <c r="S6" i="11"/>
  <c r="AY6" i="11" l="1"/>
  <c r="AZ5"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<sst xmlns="http://schemas.openxmlformats.org/spreadsheetml/2006/main" count="71" uniqueCount="61">
  <si>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</si>
  <si>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</si>
  <si>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</si>
  <si>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</si>
  <si>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</si>
  <si>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</si>
  <si>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</si>
  <si>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</si>
  <si>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</si>
  <si>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</si>
  <si>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</si>
  <si>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</si>
  <si>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</si>
  <si>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</si>
  <si>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</si>
  <si>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</si>
  <si>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</si>
  <si>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</si>
  <si>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</si>
  <si>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</si>
  <si>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</si>
  <si>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</si>
  <si>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</si>
  <si>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</si>
  <si>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</si>
  <si>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</si>
  <si>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</si>
  <si>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</si>
  <si>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</si>
  <si>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</si>
  <si>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</si>
  <si>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</si>
  <si>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</si>
  <si>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</si>
  <si>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</si>
  <si>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</si>
  <si>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PROPUESTA DE SOFTWARE</t>
  </si>
  <si>
    <t>UTESA SEDE</t>
  </si>
  <si>
    <t>Indicar las ventajas, 
los límites y alcances</t>
  </si>
  <si>
    <t>Crear y enviar informe
sobre la propuesta</t>
  </si>
  <si>
    <t>Recibir respuesta e
implementar ajustes</t>
  </si>
  <si>
    <t>Presentación formal de
la propuesta de software</t>
  </si>
  <si>
    <t>Comprobar el funcionamiento 
del módulo inteligente</t>
  </si>
  <si>
    <t>Presentar proyecto finalizado</t>
  </si>
  <si>
    <t>Encargado del proyecto
y empresa cliente</t>
  </si>
  <si>
    <t xml:space="preserve">Encargado de proyecto, equipos
de análisis y diseño </t>
  </si>
  <si>
    <t>Equipo de desarrollo</t>
  </si>
  <si>
    <t>Equipo de prueba e implementación</t>
  </si>
  <si>
    <t>Equipo del proyecto</t>
  </si>
  <si>
    <t>PRUEBA DEL SOFTWARE</t>
  </si>
  <si>
    <t>DESARROLLO DEL SOFTWARE</t>
  </si>
  <si>
    <t>Presentación del primer prototipo</t>
  </si>
  <si>
    <t>Pruebas unitarias del software</t>
  </si>
  <si>
    <t>Alberto Garcia</t>
  </si>
  <si>
    <t>Establecimiento del
ámbito de SAPC</t>
  </si>
  <si>
    <t>SAPC</t>
  </si>
  <si>
    <t>Clasificar de manera ordenada los fallos y rangos de dias para cada fallo.</t>
  </si>
  <si>
    <t>Crea una base de datos y llenarla con fallos y suplidores que suplan arreglos a estos y la prediccion de los dias que tarden estos.</t>
  </si>
  <si>
    <t>Comprobación de funcionamiento final.</t>
  </si>
  <si>
    <t>Prueba de funcionamiento de la prediccion y ajustes de los datos.</t>
  </si>
  <si>
    <t>Ajustes en el cálculo de predicción de días.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</si>
</sst>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2">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7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167" fontId="9" fillId="5" borderId="0" xfId="0" applyNumberFormat="1" applyFont="1" applyFill="1" applyAlignment="1">
      <alignment horizontal="center" vertical="center"/>
    </xf>
    <xf numFmtId="167" fontId="9" fillId="5" borderId="6" xfId="0" applyNumberFormat="1" applyFont="1" applyFill="1" applyBorder="1" applyAlignment="1">
      <alignment horizontal="center" vertical="center"/>
    </xf>
    <xf numFmtId="167" fontId="9" fillId="5" borderId="7" xfId="0" applyNumberFormat="1" applyFont="1" applyFill="1" applyBorder="1" applyAlignment="1">
      <alignment horizontal="center" vertical="center"/>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9" fontId="4" fillId="0" borderId="2" xfId="2" applyFont="1" applyBorder="1" applyAlignment="1">
      <alignment horizontal="center" vertical="center"/>
    </xf>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7"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8" borderId="2" xfId="10" applyFill="1">
      <alignment horizontal="center" vertical="center"/>
    </xf>
    <xf numFmtId="164" fontId="7" fillId="7" borderId="2" xfId="10" applyFill="1">
      <alignment horizontal="center" vertical="center"/>
    </xf>
    <xf numFmtId="164" fontId="7" fillId="0" borderId="2" xfId="10">
      <alignment horizontal="center" vertical="center"/>
    </xf>
    <xf numFmtId="0" fontId="7" fillId="7" borderId="2" xfId="11" applyFill="1">
      <alignment horizontal="center" vertical="center"/>
    </xf>
    <xf numFmtId="0" fontId="7" fillId="0" borderId="2" xfId="11">
      <alignment horizontal="center" vertical="center"/>
    </xf>
    <xf numFmtId="0" fontId="7" fillId="7" borderId="2" xfId="12" applyFill="1">
      <alignment horizontal="left" vertical="center" indent="2"/>
    </xf>
    <xf numFmtId="0" fontId="7" fillId="0" borderId="2" xfId="12">
      <alignment horizontal="left" vertical="center" indent="2"/>
    </xf>
    <xf numFmtId="0" fontId="7" fillId="2" borderId="2" xfId="12" applyFill="1" applyAlignment="1">
      <alignment horizontal="left" vertical="center" wrapText="1" indent="2"/>
    </xf>
    <xf numFmtId="0" fontId="7" fillId="2" borderId="2" xfId="11" applyFill="1" applyAlignment="1">
      <alignment horizontal="center" vertical="center" wrapText="1"/>
    </xf>
    <xf numFmtId="0" fontId="0" fillId="2" borderId="2" xfId="12" applyFont="1" applyFill="1" applyAlignment="1">
      <alignment horizontal="left" vertical="center" wrapText="1" indent="2"/>
    </xf>
    <xf numFmtId="0" fontId="0" fillId="7" borderId="2" xfId="12" applyFont="1" applyFill="1" applyAlignment="1">
      <alignment horizontal="left" vertical="center" wrapText="1" indent="2"/>
    </xf>
    <xf numFmtId="0" fontId="0" fillId="8" borderId="2" xfId="12" applyFont="1" applyFill="1" applyAlignment="1">
      <alignment horizontal="left" vertical="center" wrapText="1" indent="2"/>
    </xf>
    <xf numFmtId="0" fontId="0" fillId="7" borderId="2" xfId="11" applyFont="1" applyFill="1">
      <alignment horizontal="center" vertical="center"/>
    </xf>
    <xf numFmtId="0" fontId="0" fillId="8" borderId="2" xfId="11" applyFont="1" applyFill="1">
      <alignment horizontal="center" vertical="center"/>
    </xf>
    <xf numFmtId="0" fontId="0" fillId="8" borderId="2" xfId="11" applyFont="1" applyFill="1" applyAlignment="1">
      <alignment horizontal="center" vertical="center" wrapText="1"/>
    </xf>
    <xf numFmtId="0" fontId="7" fillId="7" borderId="2" xfId="11" applyFill="1" applyAlignment="1">
      <alignment horizontal="center" vertical="center" wrapText="1"/>
    </xf>
    <xf numFmtId="0" fontId="0" fillId="0" borderId="9" xfId="0" applyFill="1" applyBorder="1" applyAlignment="1">
      <alignment vertical="center"/>
    </xf>
    <xf numFmtId="0" fontId="0" fillId="11" borderId="9" xfId="0" applyFill="1" applyBorder="1" applyAlignment="1">
      <alignment vertical="center"/>
    </xf>
    <xf numFmtId="0" fontId="7" fillId="0" borderId="0" xfId="8">
      <alignment horizontal="right" indent="1"/>
    </xf>
    <xf numFmtId="0" fontId="7" fillId="0" borderId="7" xfId="8" applyBorder="1">
      <alignment horizontal="right" indent="1"/>
    </xf>
    <xf numFmtId="0" fontId="0" fillId="0" borderId="10" xfId="0" applyBorder="1"/>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7" fillId="0" borderId="3" xfId="9">
      <alignment horizontal="center" vertical="center"/>
    </xf>
    <xf numFmtId="0" fontId="5" fillId="6"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cellXfs>
  <cellStyles count="13">
    <cellStyle name="Date" xfId="10"/>
    <cellStyle name="Encabezado 1" xfId="6" builtinId="16" customBuiltin="1"/>
    <cellStyle name="Hipervínculo" xfId="1" builtinId="8" customBuiltin="1"/>
    <cellStyle name="Millares" xfId="4" builtinId="3" customBuiltin="1"/>
    <cellStyle name="Name" xfId="11"/>
    <cellStyle name="Normal" xfId="0" builtinId="0"/>
    <cellStyle name="Porcentaje" xfId="2" builtinId="5"/>
    <cellStyle name="Project Start" xfId="9"/>
    <cellStyle name="Task" xfId="12"/>
    <cellStyle name="Título" xfId="5" builtinId="15" customBuiltin="1"/>
    <cellStyle name="Título 2" xfId="7" builtinId="17" customBuiltin="1"/>
    <cellStyle name="Título 3" xfId="8" builtinId="18" customBuiltin="1"/>
    <cellStyle name="zHiddenText" xfId="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1"/>
  <sheetViews>
    <sheetView showGridLines="0" tabSelected="1" showRuler="0" zoomScale="106" zoomScaleNormal="106" zoomScalePageLayoutView="70" workbookViewId="0">
      <pane ySplit="6" topLeftCell="A18" activePane="bottomLeft" state="frozen"/>
      <selection pane="bottomLeft" activeCell="B20" sqref="B20"/>
    </sheetView>
  </sheetViews>
  <sheetFormatPr baseColWidth="10" defaultColWidth="9.140625" defaultRowHeight="30" customHeight="1" x14ac:dyDescent="0.25"/>
  <cols>
    <col min="1" max="1" width="2.7109375" style="34" customWidth="1"/>
    <col min="2" max="2" width="31.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5" t="s">
        <v>27</v>
      </c>
      <c r="B1" s="39" t="s">
        <v>55</v>
      </c>
      <c r="C1" s="1"/>
      <c r="D1" s="2"/>
      <c r="E1" s="4"/>
      <c r="F1" s="23"/>
      <c r="H1" s="2"/>
      <c r="I1" s="14"/>
    </row>
    <row r="2" spans="1:64" ht="30" customHeight="1" x14ac:dyDescent="0.3">
      <c r="A2" s="34" t="s">
        <v>23</v>
      </c>
      <c r="B2" s="40" t="s">
        <v>37</v>
      </c>
      <c r="I2" s="37"/>
    </row>
    <row r="3" spans="1:64" ht="30" customHeight="1" x14ac:dyDescent="0.25">
      <c r="A3" s="34" t="s">
        <v>28</v>
      </c>
      <c r="B3" s="41" t="s">
        <v>53</v>
      </c>
      <c r="C3" s="61" t="s">
        <v>0</v>
      </c>
      <c r="D3" s="62"/>
      <c r="E3" s="67">
        <f ca="1">TODAY()-10</f>
        <v>44417</v>
      </c>
      <c r="F3" s="67"/>
    </row>
    <row r="4" spans="1:64" ht="30" customHeight="1" x14ac:dyDescent="0.25">
      <c r="A4" s="35" t="s">
        <v>29</v>
      </c>
      <c r="C4" s="61" t="s">
        <v>7</v>
      </c>
      <c r="D4" s="62"/>
      <c r="E4" s="7">
        <v>1</v>
      </c>
      <c r="I4" s="64">
        <f ca="1">I5</f>
        <v>44417</v>
      </c>
      <c r="J4" s="65"/>
      <c r="K4" s="65"/>
      <c r="L4" s="65"/>
      <c r="M4" s="65"/>
      <c r="N4" s="65"/>
      <c r="O4" s="66"/>
      <c r="P4" s="64">
        <f ca="1">P5</f>
        <v>44424</v>
      </c>
      <c r="Q4" s="65"/>
      <c r="R4" s="65"/>
      <c r="S4" s="65"/>
      <c r="T4" s="65"/>
      <c r="U4" s="65"/>
      <c r="V4" s="66"/>
      <c r="W4" s="64">
        <f ca="1">W5</f>
        <v>44431</v>
      </c>
      <c r="X4" s="65"/>
      <c r="Y4" s="65"/>
      <c r="Z4" s="65"/>
      <c r="AA4" s="65"/>
      <c r="AB4" s="65"/>
      <c r="AC4" s="66"/>
      <c r="AD4" s="64">
        <f ca="1">AD5</f>
        <v>44438</v>
      </c>
      <c r="AE4" s="65"/>
      <c r="AF4" s="65"/>
      <c r="AG4" s="65"/>
      <c r="AH4" s="65"/>
      <c r="AI4" s="65"/>
      <c r="AJ4" s="66"/>
      <c r="AK4" s="64">
        <f ca="1">AK5</f>
        <v>44445</v>
      </c>
      <c r="AL4" s="65"/>
      <c r="AM4" s="65"/>
      <c r="AN4" s="65"/>
      <c r="AO4" s="65"/>
      <c r="AP4" s="65"/>
      <c r="AQ4" s="66"/>
      <c r="AR4" s="64">
        <f ca="1">AR5</f>
        <v>44452</v>
      </c>
      <c r="AS4" s="65"/>
      <c r="AT4" s="65"/>
      <c r="AU4" s="65"/>
      <c r="AV4" s="65"/>
      <c r="AW4" s="65"/>
      <c r="AX4" s="66"/>
      <c r="AY4" s="64">
        <f ca="1">AY5</f>
        <v>44459</v>
      </c>
      <c r="AZ4" s="65"/>
      <c r="BA4" s="65"/>
      <c r="BB4" s="65"/>
      <c r="BC4" s="65"/>
      <c r="BD4" s="65"/>
      <c r="BE4" s="66"/>
      <c r="BF4" s="64">
        <f ca="1">BF5</f>
        <v>44466</v>
      </c>
      <c r="BG4" s="65"/>
      <c r="BH4" s="65"/>
      <c r="BI4" s="65"/>
      <c r="BJ4" s="65"/>
      <c r="BK4" s="65"/>
      <c r="BL4" s="66"/>
    </row>
    <row r="5" spans="1:64" ht="15" customHeight="1" x14ac:dyDescent="0.25">
      <c r="A5" s="35" t="s">
        <v>30</v>
      </c>
      <c r="B5" s="63"/>
      <c r="C5" s="63"/>
      <c r="D5" s="63"/>
      <c r="E5" s="63"/>
      <c r="F5" s="63"/>
      <c r="G5" s="63"/>
      <c r="I5" s="11">
        <f ca="1">Project_Start-WEEKDAY(Project_Start,1)+2+7*(Display_Week-1)</f>
        <v>44417</v>
      </c>
      <c r="J5" s="10">
        <f ca="1">I5+1</f>
        <v>44418</v>
      </c>
      <c r="K5" s="10">
        <f t="shared" ref="K5:AX5" ca="1" si="0">J5+1</f>
        <v>44419</v>
      </c>
      <c r="L5" s="10">
        <f t="shared" ca="1" si="0"/>
        <v>44420</v>
      </c>
      <c r="M5" s="10">
        <f t="shared" ca="1" si="0"/>
        <v>44421</v>
      </c>
      <c r="N5" s="10">
        <f t="shared" ca="1" si="0"/>
        <v>44422</v>
      </c>
      <c r="O5" s="12">
        <f t="shared" ca="1" si="0"/>
        <v>44423</v>
      </c>
      <c r="P5" s="11">
        <f ca="1">O5+1</f>
        <v>44424</v>
      </c>
      <c r="Q5" s="10">
        <f ca="1">P5+1</f>
        <v>44425</v>
      </c>
      <c r="R5" s="10">
        <f t="shared" ca="1" si="0"/>
        <v>44426</v>
      </c>
      <c r="S5" s="10">
        <f t="shared" ca="1" si="0"/>
        <v>44427</v>
      </c>
      <c r="T5" s="10">
        <f t="shared" ca="1" si="0"/>
        <v>44428</v>
      </c>
      <c r="U5" s="10">
        <f t="shared" ca="1" si="0"/>
        <v>44429</v>
      </c>
      <c r="V5" s="12">
        <f t="shared" ca="1" si="0"/>
        <v>44430</v>
      </c>
      <c r="W5" s="11">
        <f ca="1">V5+1</f>
        <v>44431</v>
      </c>
      <c r="X5" s="10">
        <f ca="1">W5+1</f>
        <v>44432</v>
      </c>
      <c r="Y5" s="10">
        <f t="shared" ca="1" si="0"/>
        <v>44433</v>
      </c>
      <c r="Z5" s="10">
        <f t="shared" ca="1" si="0"/>
        <v>44434</v>
      </c>
      <c r="AA5" s="10">
        <f t="shared" ca="1" si="0"/>
        <v>44435</v>
      </c>
      <c r="AB5" s="10">
        <f t="shared" ca="1" si="0"/>
        <v>44436</v>
      </c>
      <c r="AC5" s="12">
        <f t="shared" ca="1" si="0"/>
        <v>44437</v>
      </c>
      <c r="AD5" s="11">
        <f ca="1">AC5+1</f>
        <v>44438</v>
      </c>
      <c r="AE5" s="10">
        <f ca="1">AD5+1</f>
        <v>44439</v>
      </c>
      <c r="AF5" s="10">
        <f t="shared" ca="1" si="0"/>
        <v>44440</v>
      </c>
      <c r="AG5" s="10">
        <f t="shared" ca="1" si="0"/>
        <v>44441</v>
      </c>
      <c r="AH5" s="10">
        <f t="shared" ca="1" si="0"/>
        <v>44442</v>
      </c>
      <c r="AI5" s="10">
        <f t="shared" ca="1" si="0"/>
        <v>44443</v>
      </c>
      <c r="AJ5" s="12">
        <f t="shared" ca="1" si="0"/>
        <v>44444</v>
      </c>
      <c r="AK5" s="11">
        <f ca="1">AJ5+1</f>
        <v>44445</v>
      </c>
      <c r="AL5" s="10">
        <f ca="1">AK5+1</f>
        <v>44446</v>
      </c>
      <c r="AM5" s="10">
        <f t="shared" ca="1" si="0"/>
        <v>44447</v>
      </c>
      <c r="AN5" s="10">
        <f t="shared" ca="1" si="0"/>
        <v>44448</v>
      </c>
      <c r="AO5" s="10">
        <f t="shared" ca="1" si="0"/>
        <v>44449</v>
      </c>
      <c r="AP5" s="10">
        <f t="shared" ca="1" si="0"/>
        <v>44450</v>
      </c>
      <c r="AQ5" s="12">
        <f t="shared" ca="1" si="0"/>
        <v>44451</v>
      </c>
      <c r="AR5" s="11">
        <f ca="1">AQ5+1</f>
        <v>44452</v>
      </c>
      <c r="AS5" s="10">
        <f ca="1">AR5+1</f>
        <v>44453</v>
      </c>
      <c r="AT5" s="10">
        <f t="shared" ca="1" si="0"/>
        <v>44454</v>
      </c>
      <c r="AU5" s="10">
        <f t="shared" ca="1" si="0"/>
        <v>44455</v>
      </c>
      <c r="AV5" s="10">
        <f t="shared" ca="1" si="0"/>
        <v>44456</v>
      </c>
      <c r="AW5" s="10">
        <f t="shared" ca="1" si="0"/>
        <v>44457</v>
      </c>
      <c r="AX5" s="12">
        <f t="shared" ca="1" si="0"/>
        <v>44458</v>
      </c>
      <c r="AY5" s="11">
        <f ca="1">AX5+1</f>
        <v>44459</v>
      </c>
      <c r="AZ5" s="10">
        <f ca="1">AY5+1</f>
        <v>44460</v>
      </c>
      <c r="BA5" s="10">
        <f t="shared" ref="BA5:BE5" ca="1" si="1">AZ5+1</f>
        <v>44461</v>
      </c>
      <c r="BB5" s="10">
        <f t="shared" ca="1" si="1"/>
        <v>44462</v>
      </c>
      <c r="BC5" s="10">
        <f t="shared" ca="1" si="1"/>
        <v>44463</v>
      </c>
      <c r="BD5" s="10">
        <f t="shared" ca="1" si="1"/>
        <v>44464</v>
      </c>
      <c r="BE5" s="12">
        <f t="shared" ca="1" si="1"/>
        <v>44465</v>
      </c>
      <c r="BF5" s="11">
        <f ca="1">BE5+1</f>
        <v>44466</v>
      </c>
      <c r="BG5" s="10">
        <f ca="1">BF5+1</f>
        <v>44467</v>
      </c>
      <c r="BH5" s="10">
        <f t="shared" ref="BH5:BL5" ca="1" si="2">BG5+1</f>
        <v>44468</v>
      </c>
      <c r="BI5" s="10">
        <f t="shared" ca="1" si="2"/>
        <v>44469</v>
      </c>
      <c r="BJ5" s="10">
        <f t="shared" ca="1" si="2"/>
        <v>44470</v>
      </c>
      <c r="BK5" s="10">
        <f t="shared" ca="1" si="2"/>
        <v>44471</v>
      </c>
      <c r="BL5" s="12">
        <f t="shared" ca="1" si="2"/>
        <v>44472</v>
      </c>
    </row>
    <row r="6" spans="1:64" ht="30" customHeight="1" thickBot="1" x14ac:dyDescent="0.3">
      <c r="A6" s="35" t="s">
        <v>31</v>
      </c>
      <c r="B6" s="8" t="s">
        <v>8</v>
      </c>
      <c r="C6" s="9" t="s">
        <v>2</v>
      </c>
      <c r="D6" s="9" t="s">
        <v>1</v>
      </c>
      <c r="E6" s="9" t="s">
        <v>4</v>
      </c>
      <c r="F6" s="9" t="s">
        <v>5</v>
      </c>
      <c r="G6" s="9"/>
      <c r="H6" s="9" t="s">
        <v>6</v>
      </c>
      <c r="I6" s="13" t="str">
        <f t="shared" ref="I6" ca="1" si="3">LEFT(TEXT(I5,"ddd"),1)</f>
        <v>l</v>
      </c>
      <c r="J6" s="13" t="str">
        <f t="shared" ref="J6:AR6" ca="1" si="4">LEFT(TEXT(J5,"ddd"),1)</f>
        <v>m</v>
      </c>
      <c r="K6" s="13" t="str">
        <f t="shared" ca="1" si="4"/>
        <v>m</v>
      </c>
      <c r="L6" s="13" t="str">
        <f t="shared" ca="1" si="4"/>
        <v>j</v>
      </c>
      <c r="M6" s="13" t="str">
        <f t="shared" ca="1" si="4"/>
        <v>v</v>
      </c>
      <c r="N6" s="13" t="str">
        <f t="shared" ca="1" si="4"/>
        <v>s</v>
      </c>
      <c r="O6" s="13" t="str">
        <f t="shared" ca="1" si="4"/>
        <v>d</v>
      </c>
      <c r="P6" s="13" t="str">
        <f t="shared" ca="1" si="4"/>
        <v>l</v>
      </c>
      <c r="Q6" s="13" t="str">
        <f t="shared" ca="1" si="4"/>
        <v>m</v>
      </c>
      <c r="R6" s="13" t="str">
        <f t="shared" ca="1" si="4"/>
        <v>m</v>
      </c>
      <c r="S6" s="13" t="str">
        <f t="shared" ca="1" si="4"/>
        <v>j</v>
      </c>
      <c r="T6" s="13" t="str">
        <f t="shared" ca="1" si="4"/>
        <v>v</v>
      </c>
      <c r="U6" s="13" t="str">
        <f t="shared" ca="1" si="4"/>
        <v>s</v>
      </c>
      <c r="V6" s="13" t="str">
        <f t="shared" ca="1" si="4"/>
        <v>d</v>
      </c>
      <c r="W6" s="13" t="str">
        <f t="shared" ca="1" si="4"/>
        <v>l</v>
      </c>
      <c r="X6" s="13" t="str">
        <f t="shared" ca="1" si="4"/>
        <v>m</v>
      </c>
      <c r="Y6" s="13" t="str">
        <f t="shared" ca="1" si="4"/>
        <v>m</v>
      </c>
      <c r="Z6" s="13" t="str">
        <f t="shared" ca="1" si="4"/>
        <v>j</v>
      </c>
      <c r="AA6" s="13" t="str">
        <f t="shared" ca="1" si="4"/>
        <v>v</v>
      </c>
      <c r="AB6" s="13" t="str">
        <f t="shared" ca="1" si="4"/>
        <v>s</v>
      </c>
      <c r="AC6" s="13" t="str">
        <f t="shared" ca="1" si="4"/>
        <v>d</v>
      </c>
      <c r="AD6" s="13" t="str">
        <f t="shared" ca="1" si="4"/>
        <v>l</v>
      </c>
      <c r="AE6" s="13" t="str">
        <f t="shared" ca="1" si="4"/>
        <v>m</v>
      </c>
      <c r="AF6" s="13" t="str">
        <f t="shared" ca="1" si="4"/>
        <v>m</v>
      </c>
      <c r="AG6" s="13" t="str">
        <f t="shared" ca="1" si="4"/>
        <v>j</v>
      </c>
      <c r="AH6" s="13" t="str">
        <f t="shared" ca="1" si="4"/>
        <v>v</v>
      </c>
      <c r="AI6" s="13" t="str">
        <f t="shared" ca="1" si="4"/>
        <v>s</v>
      </c>
      <c r="AJ6" s="13" t="str">
        <f t="shared" ca="1" si="4"/>
        <v>d</v>
      </c>
      <c r="AK6" s="13" t="str">
        <f t="shared" ca="1" si="4"/>
        <v>l</v>
      </c>
      <c r="AL6" s="13" t="str">
        <f t="shared" ca="1" si="4"/>
        <v>m</v>
      </c>
      <c r="AM6" s="13" t="str">
        <f t="shared" ca="1" si="4"/>
        <v>m</v>
      </c>
      <c r="AN6" s="13" t="str">
        <f t="shared" ca="1" si="4"/>
        <v>j</v>
      </c>
      <c r="AO6" s="13" t="str">
        <f t="shared" ca="1" si="4"/>
        <v>v</v>
      </c>
      <c r="AP6" s="13" t="str">
        <f t="shared" ca="1" si="4"/>
        <v>s</v>
      </c>
      <c r="AQ6" s="13" t="str">
        <f t="shared" ca="1" si="4"/>
        <v>d</v>
      </c>
      <c r="AR6" s="13" t="str">
        <f t="shared" ca="1" si="4"/>
        <v>l</v>
      </c>
      <c r="AS6" s="13" t="str">
        <f t="shared" ref="AS6:BL6" ca="1" si="5">LEFT(TEXT(AS5,"ddd"),1)</f>
        <v>m</v>
      </c>
      <c r="AT6" s="13" t="str">
        <f t="shared" ca="1" si="5"/>
        <v>m</v>
      </c>
      <c r="AU6" s="13" t="str">
        <f t="shared" ca="1" si="5"/>
        <v>j</v>
      </c>
      <c r="AV6" s="13" t="str">
        <f t="shared" ca="1" si="5"/>
        <v>v</v>
      </c>
      <c r="AW6" s="13" t="str">
        <f t="shared" ca="1" si="5"/>
        <v>s</v>
      </c>
      <c r="AX6" s="13" t="str">
        <f t="shared" ca="1" si="5"/>
        <v>d</v>
      </c>
      <c r="AY6" s="13" t="str">
        <f t="shared" ca="1" si="5"/>
        <v>l</v>
      </c>
      <c r="AZ6" s="13" t="str">
        <f t="shared" ca="1" si="5"/>
        <v>m</v>
      </c>
      <c r="BA6" s="13" t="str">
        <f t="shared" ca="1" si="5"/>
        <v>m</v>
      </c>
      <c r="BB6" s="13" t="str">
        <f t="shared" ca="1" si="5"/>
        <v>j</v>
      </c>
      <c r="BC6" s="13" t="str">
        <f t="shared" ca="1" si="5"/>
        <v>v</v>
      </c>
      <c r="BD6" s="13" t="str">
        <f t="shared" ca="1" si="5"/>
        <v>s</v>
      </c>
      <c r="BE6" s="13" t="str">
        <f t="shared" ca="1" si="5"/>
        <v>d</v>
      </c>
      <c r="BF6" s="13" t="str">
        <f t="shared" ca="1" si="5"/>
        <v>l</v>
      </c>
      <c r="BG6" s="13" t="str">
        <f t="shared" ca="1" si="5"/>
        <v>m</v>
      </c>
      <c r="BH6" s="13" t="str">
        <f t="shared" ca="1" si="5"/>
        <v>m</v>
      </c>
      <c r="BI6" s="13" t="str">
        <f t="shared" ca="1" si="5"/>
        <v>j</v>
      </c>
      <c r="BJ6" s="13" t="str">
        <f t="shared" ca="1" si="5"/>
        <v>v</v>
      </c>
      <c r="BK6" s="13" t="str">
        <f t="shared" ca="1" si="5"/>
        <v>s</v>
      </c>
      <c r="BL6" s="13" t="str">
        <f t="shared" ca="1" si="5"/>
        <v>d</v>
      </c>
    </row>
    <row r="7" spans="1:64" ht="30" hidden="1" customHeight="1" thickBot="1" x14ac:dyDescent="0.3">
      <c r="A7" s="34" t="s">
        <v>26</v>
      </c>
      <c r="C7" s="38"/>
      <c r="E7"/>
      <c r="H7" t="str">
        <f>IF(OR(ISBLANK(task_start),ISBLANK(task_end)),"",task_end-task_start+1)</f>
        <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row>
    <row r="8" spans="1:64" s="3" customFormat="1" ht="30" customHeight="1" thickBot="1" x14ac:dyDescent="0.3">
      <c r="A8" s="35" t="s">
        <v>32</v>
      </c>
      <c r="B8" s="68" t="s">
        <v>36</v>
      </c>
      <c r="C8" s="68"/>
      <c r="D8" s="68"/>
      <c r="E8" s="68"/>
      <c r="F8" s="68"/>
      <c r="G8" s="17"/>
      <c r="H8" s="17" t="str">
        <f t="shared" ref="H8:H25" si="6">IF(OR(ISBLANK(task_start),ISBLANK(task_end)),"",task_end-task_start+1)</f>
        <v/>
      </c>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row>
    <row r="9" spans="1:64" s="3" customFormat="1" ht="30" customHeight="1" thickBot="1" x14ac:dyDescent="0.3">
      <c r="A9" s="35" t="s">
        <v>33</v>
      </c>
      <c r="B9" s="52" t="s">
        <v>54</v>
      </c>
      <c r="C9" s="51" t="s">
        <v>44</v>
      </c>
      <c r="D9" s="18">
        <v>1</v>
      </c>
      <c r="E9" s="42">
        <f ca="1">Project_Start</f>
        <v>44417</v>
      </c>
      <c r="F9" s="42">
        <f ca="1">E9+3</f>
        <v>44420</v>
      </c>
      <c r="G9" s="17"/>
      <c r="H9" s="17">
        <f t="shared" ca="1" si="6"/>
        <v>4</v>
      </c>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row>
    <row r="10" spans="1:64" s="3" customFormat="1" ht="30" customHeight="1" thickBot="1" x14ac:dyDescent="0.3">
      <c r="A10" s="35" t="s">
        <v>34</v>
      </c>
      <c r="B10" s="50" t="s">
        <v>38</v>
      </c>
      <c r="C10" s="51" t="s">
        <v>44</v>
      </c>
      <c r="D10" s="18">
        <v>1</v>
      </c>
      <c r="E10" s="42">
        <f ca="1">F9</f>
        <v>44420</v>
      </c>
      <c r="F10" s="42">
        <f ca="1">E10+2</f>
        <v>44422</v>
      </c>
      <c r="G10" s="17"/>
      <c r="H10" s="17">
        <f t="shared" ca="1" si="6"/>
        <v>3</v>
      </c>
      <c r="I10" s="21"/>
      <c r="J10" s="21"/>
      <c r="K10" s="21"/>
      <c r="L10" s="21"/>
      <c r="M10" s="21"/>
      <c r="N10" s="21"/>
      <c r="O10" s="21"/>
      <c r="P10" s="21"/>
      <c r="Q10" s="21"/>
      <c r="R10" s="21"/>
      <c r="S10" s="21"/>
      <c r="T10" s="21"/>
      <c r="U10" s="22"/>
      <c r="V10" s="22"/>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row>
    <row r="11" spans="1:64" s="3" customFormat="1" ht="30" customHeight="1" thickBot="1" x14ac:dyDescent="0.3">
      <c r="A11" s="34"/>
      <c r="B11" s="50" t="s">
        <v>39</v>
      </c>
      <c r="C11" s="51" t="s">
        <v>44</v>
      </c>
      <c r="D11" s="18">
        <v>1</v>
      </c>
      <c r="E11" s="42">
        <f ca="1">F10</f>
        <v>44422</v>
      </c>
      <c r="F11" s="42">
        <f ca="1">E11+4</f>
        <v>44426</v>
      </c>
      <c r="G11" s="17"/>
      <c r="H11" s="17">
        <f t="shared" ca="1" si="6"/>
        <v>5</v>
      </c>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row>
    <row r="12" spans="1:64" s="3" customFormat="1" ht="30" customHeight="1" thickBot="1" x14ac:dyDescent="0.3">
      <c r="A12" s="34"/>
      <c r="B12" s="50" t="s">
        <v>40</v>
      </c>
      <c r="C12" s="51" t="s">
        <v>44</v>
      </c>
      <c r="D12" s="18">
        <v>1</v>
      </c>
      <c r="E12" s="42">
        <f ca="1">F11</f>
        <v>44426</v>
      </c>
      <c r="F12" s="42">
        <f ca="1">E12+5</f>
        <v>44431</v>
      </c>
      <c r="G12" s="17"/>
      <c r="H12" s="17">
        <f t="shared" ca="1" si="6"/>
        <v>6</v>
      </c>
      <c r="I12" s="21"/>
      <c r="J12" s="21"/>
      <c r="K12" s="21"/>
      <c r="L12" s="21"/>
      <c r="M12" s="21"/>
      <c r="N12" s="21"/>
      <c r="O12" s="21"/>
      <c r="P12" s="21"/>
      <c r="Q12" s="21"/>
      <c r="R12" s="21"/>
      <c r="S12" s="21"/>
      <c r="T12" s="21"/>
      <c r="U12" s="21"/>
      <c r="V12" s="21"/>
      <c r="W12" s="21"/>
      <c r="X12" s="21"/>
      <c r="Y12" s="22"/>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row>
    <row r="13" spans="1:64" s="3" customFormat="1" ht="30" customHeight="1" thickBot="1" x14ac:dyDescent="0.3">
      <c r="A13" s="34"/>
      <c r="B13" s="50" t="s">
        <v>41</v>
      </c>
      <c r="C13" s="51" t="s">
        <v>44</v>
      </c>
      <c r="D13" s="18">
        <v>1</v>
      </c>
      <c r="E13" s="42">
        <f ca="1">E10+1</f>
        <v>44421</v>
      </c>
      <c r="F13" s="42">
        <f ca="1">E13+2</f>
        <v>44423</v>
      </c>
      <c r="G13" s="17"/>
      <c r="H13" s="17">
        <f t="shared" ca="1" si="6"/>
        <v>3</v>
      </c>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row>
    <row r="14" spans="1:64" s="3" customFormat="1" ht="30" customHeight="1" thickBot="1" x14ac:dyDescent="0.3">
      <c r="A14" s="35" t="s">
        <v>35</v>
      </c>
      <c r="B14" s="69" t="s">
        <v>50</v>
      </c>
      <c r="C14" s="69"/>
      <c r="D14" s="69"/>
      <c r="E14" s="69"/>
      <c r="F14" s="69"/>
      <c r="G14" s="17"/>
      <c r="H14" s="17" t="str">
        <f t="shared" si="6"/>
        <v/>
      </c>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row>
    <row r="15" spans="1:64" s="3" customFormat="1" ht="53.25" customHeight="1" thickBot="1" x14ac:dyDescent="0.3">
      <c r="A15" s="35"/>
      <c r="B15" s="54" t="s">
        <v>56</v>
      </c>
      <c r="C15" s="56" t="s">
        <v>46</v>
      </c>
      <c r="D15" s="19">
        <v>1</v>
      </c>
      <c r="E15" s="43">
        <f ca="1">E9+15</f>
        <v>44432</v>
      </c>
      <c r="F15" s="43">
        <f ca="1">E15+10</f>
        <v>44442</v>
      </c>
      <c r="G15" s="17"/>
      <c r="H15" s="17">
        <f t="shared" ca="1" si="6"/>
        <v>11</v>
      </c>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row>
    <row r="16" spans="1:64" s="3" customFormat="1" ht="75" customHeight="1" thickBot="1" x14ac:dyDescent="0.3">
      <c r="A16" s="34"/>
      <c r="B16" s="54" t="s">
        <v>57</v>
      </c>
      <c r="C16" s="56" t="s">
        <v>46</v>
      </c>
      <c r="D16" s="19">
        <v>1</v>
      </c>
      <c r="E16" s="43">
        <f ca="1">E15</f>
        <v>44432</v>
      </c>
      <c r="F16" s="43">
        <f ca="1">E16+6</f>
        <v>44438</v>
      </c>
      <c r="G16" s="17"/>
      <c r="H16" s="17">
        <f t="shared" ca="1" si="6"/>
        <v>7</v>
      </c>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row>
    <row r="17" spans="1:64" s="3" customFormat="1" ht="30" customHeight="1" thickBot="1" x14ac:dyDescent="0.3">
      <c r="A17" s="34"/>
      <c r="B17" s="54" t="s">
        <v>42</v>
      </c>
      <c r="C17" s="56" t="s">
        <v>46</v>
      </c>
      <c r="D17" s="19">
        <v>1</v>
      </c>
      <c r="E17" s="43">
        <f ca="1">F15+1</f>
        <v>44443</v>
      </c>
      <c r="F17" s="43">
        <f ca="1">E17+5</f>
        <v>44448</v>
      </c>
      <c r="G17" s="17"/>
      <c r="H17" s="17">
        <f t="shared" ca="1" si="6"/>
        <v>6</v>
      </c>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row>
    <row r="18" spans="1:64" s="3" customFormat="1" ht="30" customHeight="1" thickBot="1" x14ac:dyDescent="0.3">
      <c r="A18" s="34"/>
      <c r="B18" s="54" t="s">
        <v>51</v>
      </c>
      <c r="C18" s="57" t="s">
        <v>45</v>
      </c>
      <c r="D18" s="19">
        <v>1</v>
      </c>
      <c r="E18" s="43">
        <f ca="1">F17</f>
        <v>44448</v>
      </c>
      <c r="F18" s="43">
        <f ca="1">E18+4</f>
        <v>44452</v>
      </c>
      <c r="G18" s="17"/>
      <c r="H18" s="17">
        <f t="shared" ca="1" si="6"/>
        <v>5</v>
      </c>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row>
    <row r="19" spans="1:64" s="3" customFormat="1" ht="30" customHeight="1" thickBot="1" x14ac:dyDescent="0.3">
      <c r="A19" s="34"/>
      <c r="B19" s="70" t="s">
        <v>49</v>
      </c>
      <c r="C19" s="70"/>
      <c r="D19" s="70"/>
      <c r="E19" s="70"/>
      <c r="F19" s="70"/>
      <c r="G19" s="17"/>
      <c r="H19" s="17" t="str">
        <f t="shared" si="6"/>
        <v/>
      </c>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row>
    <row r="20" spans="1:64" s="3" customFormat="1" ht="30" customHeight="1" thickBot="1" x14ac:dyDescent="0.3">
      <c r="A20" s="34" t="s">
        <v>24</v>
      </c>
      <c r="B20" s="53" t="s">
        <v>60</v>
      </c>
      <c r="C20" s="55" t="s">
        <v>46</v>
      </c>
      <c r="D20" s="20">
        <v>1</v>
      </c>
      <c r="E20" s="44">
        <f ca="1">F18</f>
        <v>44452</v>
      </c>
      <c r="F20" s="44">
        <f ca="1">E20+3</f>
        <v>44455</v>
      </c>
      <c r="G20" s="17"/>
      <c r="H20" s="17">
        <f t="shared" ca="1" si="6"/>
        <v>4</v>
      </c>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row>
    <row r="21" spans="1:64" s="3" customFormat="1" ht="45.75" thickBot="1" x14ac:dyDescent="0.3">
      <c r="A21" s="34"/>
      <c r="B21" s="53" t="s">
        <v>59</v>
      </c>
      <c r="C21" s="46" t="s">
        <v>46</v>
      </c>
      <c r="D21" s="20">
        <v>1</v>
      </c>
      <c r="E21" s="44">
        <f ca="1">F20+1</f>
        <v>44456</v>
      </c>
      <c r="F21" s="44">
        <f ca="1">E21+4</f>
        <v>44460</v>
      </c>
      <c r="G21" s="17"/>
      <c r="H21" s="17">
        <f t="shared" ca="1" si="6"/>
        <v>5</v>
      </c>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row>
    <row r="22" spans="1:64" s="3" customFormat="1" ht="48.75" customHeight="1" thickBot="1" x14ac:dyDescent="0.3">
      <c r="A22" s="34"/>
      <c r="B22" s="53" t="s">
        <v>52</v>
      </c>
      <c r="C22" s="46" t="s">
        <v>46</v>
      </c>
      <c r="D22" s="20">
        <v>1</v>
      </c>
      <c r="E22" s="44">
        <f ca="1">F21+1</f>
        <v>44461</v>
      </c>
      <c r="F22" s="44">
        <f ca="1">E22+5</f>
        <v>44466</v>
      </c>
      <c r="G22" s="17"/>
      <c r="H22" s="17">
        <f t="shared" ca="1" si="6"/>
        <v>6</v>
      </c>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row>
    <row r="23" spans="1:64" s="3" customFormat="1" ht="44.25" customHeight="1" thickBot="1" x14ac:dyDescent="0.3">
      <c r="A23" s="34"/>
      <c r="B23" s="53" t="s">
        <v>58</v>
      </c>
      <c r="C23" s="58" t="s">
        <v>47</v>
      </c>
      <c r="D23" s="20">
        <v>1</v>
      </c>
      <c r="E23" s="44">
        <f ca="1">F22+1</f>
        <v>44467</v>
      </c>
      <c r="F23" s="44">
        <f ca="1">E23+4</f>
        <v>44471</v>
      </c>
      <c r="G23" s="17"/>
      <c r="H23" s="17">
        <f t="shared" ca="1" si="6"/>
        <v>5</v>
      </c>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row>
    <row r="24" spans="1:64" s="3" customFormat="1" ht="30" customHeight="1" thickBot="1" x14ac:dyDescent="0.3">
      <c r="A24" s="34"/>
      <c r="B24" s="48" t="s">
        <v>43</v>
      </c>
      <c r="C24" s="46" t="s">
        <v>48</v>
      </c>
      <c r="D24" s="20">
        <v>1</v>
      </c>
      <c r="E24" s="44">
        <f ca="1">F23+1</f>
        <v>44472</v>
      </c>
      <c r="F24" s="44">
        <f ca="1">E24+1</f>
        <v>44473</v>
      </c>
      <c r="G24" s="17"/>
      <c r="H24" s="17">
        <f t="shared" ca="1" si="6"/>
        <v>2</v>
      </c>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60"/>
      <c r="BI24" s="59"/>
      <c r="BJ24" s="59"/>
      <c r="BK24" s="59"/>
      <c r="BL24" s="21"/>
    </row>
    <row r="25" spans="1:64" s="3" customFormat="1" ht="30" customHeight="1" thickBot="1" x14ac:dyDescent="0.3">
      <c r="A25" s="34" t="s">
        <v>24</v>
      </c>
      <c r="B25" s="49"/>
      <c r="C25" s="47"/>
      <c r="D25" s="16"/>
      <c r="E25" s="45"/>
      <c r="F25" s="45"/>
      <c r="G25" s="17"/>
      <c r="H25" s="17" t="str">
        <f t="shared" si="6"/>
        <v/>
      </c>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row>
    <row r="26" spans="1:64" s="3" customFormat="1" ht="30" customHeight="1" x14ac:dyDescent="0.25">
      <c r="A26" s="34"/>
      <c r="B26"/>
      <c r="C26"/>
      <c r="D26"/>
      <c r="E26" s="5"/>
      <c r="F26"/>
      <c r="G26" s="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row>
    <row r="27" spans="1:64" s="3" customFormat="1" ht="30" customHeight="1" x14ac:dyDescent="0.25">
      <c r="A27" s="34"/>
      <c r="B27"/>
      <c r="C27" s="14"/>
      <c r="D27"/>
      <c r="E27" s="5"/>
      <c r="F27" s="36"/>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row>
    <row r="28" spans="1:64" s="3" customFormat="1" ht="30" customHeight="1" x14ac:dyDescent="0.25">
      <c r="A28" s="34"/>
      <c r="B28"/>
      <c r="C28" s="15"/>
      <c r="D28"/>
      <c r="E28" s="5"/>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row>
    <row r="29" spans="1:64" s="3" customFormat="1" ht="44.25" customHeight="1" x14ac:dyDescent="0.25">
      <c r="A29" s="34"/>
      <c r="B29"/>
      <c r="C29"/>
      <c r="D29"/>
      <c r="E29" s="5"/>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row>
    <row r="30" spans="1:64" s="3" customFormat="1" ht="30" customHeight="1" x14ac:dyDescent="0.25">
      <c r="A30" s="34"/>
      <c r="B30"/>
      <c r="C30"/>
      <c r="D30"/>
      <c r="E30" s="5"/>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row>
    <row r="31" spans="1:64" s="3" customFormat="1" ht="30" customHeight="1" x14ac:dyDescent="0.25">
      <c r="A31" s="34" t="s">
        <v>25</v>
      </c>
      <c r="B31"/>
      <c r="C31"/>
      <c r="D31"/>
      <c r="E31" s="5"/>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row>
  </sheetData>
  <mergeCells count="15">
    <mergeCell ref="B8:F8"/>
    <mergeCell ref="B14:F14"/>
    <mergeCell ref="B19:F19"/>
    <mergeCell ref="AY4:BE4"/>
    <mergeCell ref="BF4:BL4"/>
    <mergeCell ref="C3:D3"/>
    <mergeCell ref="C4:D4"/>
    <mergeCell ref="B5:G5"/>
    <mergeCell ref="AK4:AQ4"/>
    <mergeCell ref="AR4:AX4"/>
    <mergeCell ref="E3:F3"/>
    <mergeCell ref="I4:O4"/>
    <mergeCell ref="P4:V4"/>
    <mergeCell ref="W4:AC4"/>
    <mergeCell ref="AD4:AJ4"/>
  </mergeCells>
  <conditionalFormatting sqref="D9:D13 D7 D20:D25 D15:D1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5">
    <cfRule type="expression" dxfId="2" priority="33">
      <formula>AND(TODAY()&gt;=I$5,TODAY()&lt;J$5)</formula>
    </cfRule>
  </conditionalFormatting>
  <conditionalFormatting sqref="I7:BL2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D9:D13 D7 D20:D25 D15:D18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baseColWidth="10" defaultColWidth="9.140625" defaultRowHeight="12.75" x14ac:dyDescent="0.2"/>
  <cols>
    <col min="1" max="1" width="87.140625" style="24" customWidth="1"/>
    <col min="2" max="16384" width="9.140625" style="2"/>
  </cols>
  <sheetData>
    <row r="1" spans="1:2" ht="46.5" customHeight="1" x14ac:dyDescent="0.2"/>
    <row r="2" spans="1:2" s="26" customFormat="1" ht="15.75" x14ac:dyDescent="0.25">
      <c r="A2" s="25" t="s">
        <v>11</v>
      </c>
      <c r="B2" s="25"/>
    </row>
    <row r="3" spans="1:2" s="30" customFormat="1" ht="27" customHeight="1" x14ac:dyDescent="0.25">
      <c r="A3" s="31" t="s">
        <v>16</v>
      </c>
      <c r="B3" s="31"/>
    </row>
    <row r="4" spans="1:2" s="27" customFormat="1" ht="26.25" x14ac:dyDescent="0.4">
      <c r="A4" s="28" t="s">
        <v>10</v>
      </c>
    </row>
    <row r="5" spans="1:2" ht="74.099999999999994" customHeight="1" x14ac:dyDescent="0.2">
      <c r="A5" s="29" t="s">
        <v>19</v>
      </c>
    </row>
    <row r="6" spans="1:2" ht="26.25" customHeight="1" x14ac:dyDescent="0.2">
      <c r="A6" s="28" t="s">
        <v>22</v>
      </c>
    </row>
    <row r="7" spans="1:2" s="24" customFormat="1" ht="204.95" customHeight="1" x14ac:dyDescent="0.25">
      <c r="A7" s="33" t="s">
        <v>21</v>
      </c>
    </row>
    <row r="8" spans="1:2" s="27" customFormat="1" ht="26.25" x14ac:dyDescent="0.4">
      <c r="A8" s="28" t="s">
        <v>12</v>
      </c>
    </row>
    <row r="9" spans="1:2" ht="60" x14ac:dyDescent="0.2">
      <c r="A9" s="29" t="s">
        <v>20</v>
      </c>
    </row>
    <row r="10" spans="1:2" s="24" customFormat="1" ht="27.95" customHeight="1" x14ac:dyDescent="0.25">
      <c r="A10" s="32" t="s">
        <v>18</v>
      </c>
    </row>
    <row r="11" spans="1:2" s="27" customFormat="1" ht="26.25" x14ac:dyDescent="0.4">
      <c r="A11" s="28" t="s">
        <v>9</v>
      </c>
    </row>
    <row r="12" spans="1:2" ht="30" x14ac:dyDescent="0.2">
      <c r="A12" s="29" t="s">
        <v>17</v>
      </c>
    </row>
    <row r="13" spans="1:2" s="24" customFormat="1" ht="27.95" customHeight="1" x14ac:dyDescent="0.25">
      <c r="A13" s="32" t="s">
        <v>3</v>
      </c>
    </row>
    <row r="14" spans="1:2" s="27" customFormat="1" ht="26.25" x14ac:dyDescent="0.4">
      <c r="A14" s="28" t="s">
        <v>13</v>
      </c>
    </row>
    <row r="15" spans="1:2" ht="75" customHeight="1" x14ac:dyDescent="0.2">
      <c r="A15" s="29" t="s">
        <v>14</v>
      </c>
    </row>
    <row r="16" spans="1:2" ht="75" x14ac:dyDescent="0.2">
      <c r="A16" s="29"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DIAGRAMA DE GANTT</vt:lpstr>
      <vt:lpstr>About</vt:lpstr>
      <vt:lpstr>Display_Week</vt:lpstr>
      <vt:lpstr>Project_Start</vt:lpstr>
      <vt:lpstr>'DIAGRAMA DE GANTT'!task_end</vt:lpstr>
      <vt:lpstr>'DIAGRAMA DE GANTT'!task_progress</vt:lpstr>
      <vt:lpstr>'DIAGRAMA DE GANTT'!task_start</vt:lpstr>
      <vt:lpstr>'DIAGRAMA DE GANTT'!Títulos_a_imprimir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2021-08-20T01:44:59Z</dcterms:modified>
</cp:coreProperties>
</file>