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foa\AppData\Local\Programs\Python\Python36\Scripts\Data-Analytics-DRMIS-SAP-Production\"/>
    </mc:Choice>
  </mc:AlternateContent>
  <bookViews>
    <workbookView xWindow="0" yWindow="0" windowWidth="28800" windowHeight="12432"/>
  </bookViews>
  <sheets>
    <sheet name="bytype" sheetId="1" r:id="rId1"/>
    <sheet name="compare avg" sheetId="2" r:id="rId2"/>
    <sheet name="compare avg sort" sheetId="3" r:id="rId3"/>
    <sheet name="Sheet2" sheetId="5" r:id="rId4"/>
  </sheets>
  <calcPr calcId="162913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4" i="1"/>
  <c r="K17" i="3" l="1"/>
  <c r="C2" i="3"/>
  <c r="E2" i="3"/>
  <c r="F2" i="3"/>
  <c r="K38" i="3" s="1"/>
  <c r="G2" i="3"/>
  <c r="H2" i="3"/>
  <c r="I2" i="3"/>
  <c r="J2" i="3"/>
  <c r="D2" i="3"/>
  <c r="N1" i="3"/>
  <c r="O1" i="3"/>
  <c r="P1" i="3"/>
  <c r="Q1" i="3"/>
  <c r="R1" i="3"/>
  <c r="S1" i="3"/>
  <c r="M1" i="3"/>
  <c r="N2" i="3"/>
  <c r="O2" i="3"/>
  <c r="P2" i="3"/>
  <c r="Q2" i="3"/>
  <c r="R2" i="3"/>
  <c r="S2" i="3"/>
  <c r="M2" i="3"/>
  <c r="M14" i="3" s="1"/>
  <c r="K45" i="3" l="1"/>
  <c r="O20" i="3"/>
  <c r="K33" i="3"/>
  <c r="K48" i="3"/>
  <c r="K46" i="3"/>
  <c r="K9" i="3"/>
  <c r="K10" i="3"/>
  <c r="K30" i="3"/>
  <c r="K4" i="3"/>
  <c r="K5" i="3"/>
  <c r="K19" i="3"/>
  <c r="K42" i="3"/>
  <c r="K43" i="3"/>
  <c r="K60" i="3"/>
  <c r="K39" i="3"/>
  <c r="K53" i="3"/>
  <c r="K6" i="3"/>
  <c r="K31" i="3"/>
  <c r="K29" i="3"/>
  <c r="K11" i="3"/>
  <c r="K57" i="3"/>
  <c r="K40" i="3"/>
  <c r="K37" i="3"/>
  <c r="K8" i="3"/>
  <c r="K27" i="3"/>
  <c r="K20" i="3"/>
  <c r="K23" i="3"/>
  <c r="K59" i="3"/>
  <c r="K62" i="3"/>
  <c r="K61" i="3"/>
  <c r="K52" i="3"/>
  <c r="K22" i="3"/>
  <c r="K12" i="3"/>
  <c r="K58" i="3"/>
  <c r="K26" i="3"/>
  <c r="K28" i="3"/>
  <c r="K63" i="3"/>
  <c r="K50" i="3"/>
  <c r="K35" i="3"/>
  <c r="K13" i="3"/>
  <c r="K16" i="3"/>
  <c r="K32" i="3"/>
  <c r="K21" i="3"/>
  <c r="K65" i="3"/>
  <c r="K34" i="3"/>
  <c r="K49" i="3"/>
  <c r="K47" i="3"/>
  <c r="K14" i="3"/>
  <c r="K15" i="3"/>
  <c r="K51" i="3"/>
  <c r="K41" i="3"/>
  <c r="K64" i="3"/>
  <c r="K54" i="3"/>
  <c r="K55" i="3"/>
  <c r="K18" i="3"/>
  <c r="K7" i="3"/>
  <c r="K44" i="3"/>
  <c r="K24" i="3"/>
  <c r="K25" i="3"/>
  <c r="K66" i="3"/>
  <c r="K56" i="3"/>
  <c r="K36" i="3"/>
  <c r="P27" i="3"/>
  <c r="S8" i="3"/>
  <c r="O4" i="3"/>
  <c r="Q35" i="3"/>
  <c r="P64" i="3"/>
  <c r="O61" i="3"/>
  <c r="Q32" i="3"/>
  <c r="O51" i="3"/>
  <c r="S12" i="3"/>
  <c r="S6" i="3"/>
  <c r="R52" i="3"/>
  <c r="P56" i="3"/>
  <c r="P34" i="3"/>
  <c r="O45" i="3"/>
  <c r="P35" i="3"/>
  <c r="P5" i="3"/>
  <c r="O56" i="3"/>
  <c r="O29" i="3"/>
  <c r="O49" i="3"/>
  <c r="S52" i="3"/>
  <c r="S10" i="3"/>
  <c r="S9" i="3"/>
  <c r="O33" i="3"/>
  <c r="P31" i="3"/>
  <c r="S38" i="3"/>
  <c r="S11" i="3"/>
  <c r="R28" i="3"/>
  <c r="M54" i="3"/>
  <c r="Q64" i="3"/>
  <c r="S19" i="3"/>
  <c r="P42" i="3"/>
  <c r="P26" i="3"/>
  <c r="M51" i="3"/>
  <c r="R12" i="3"/>
  <c r="Q7" i="3"/>
  <c r="M52" i="3"/>
  <c r="M49" i="3"/>
  <c r="S59" i="3"/>
  <c r="S66" i="3"/>
  <c r="M64" i="3"/>
  <c r="O37" i="3"/>
  <c r="S16" i="3"/>
  <c r="Q29" i="3"/>
  <c r="M33" i="3"/>
  <c r="R11" i="3"/>
  <c r="P57" i="3"/>
  <c r="M40" i="3"/>
  <c r="Q12" i="3"/>
  <c r="M5" i="3"/>
  <c r="M8" i="3"/>
  <c r="R31" i="3"/>
  <c r="O42" i="3"/>
  <c r="R10" i="3"/>
  <c r="P7" i="3"/>
  <c r="O55" i="3"/>
  <c r="S53" i="3"/>
  <c r="Q48" i="3"/>
  <c r="M36" i="3"/>
  <c r="Q38" i="3"/>
  <c r="M26" i="3"/>
  <c r="M9" i="3"/>
  <c r="M18" i="3"/>
  <c r="M61" i="3"/>
  <c r="M39" i="3"/>
  <c r="M56" i="3"/>
  <c r="M35" i="3"/>
  <c r="R38" i="3"/>
  <c r="R26" i="3"/>
  <c r="R66" i="3"/>
  <c r="Q27" i="3"/>
  <c r="M37" i="3"/>
  <c r="R16" i="3"/>
  <c r="P29" i="3"/>
  <c r="M60" i="3"/>
  <c r="Q11" i="3"/>
  <c r="O57" i="3"/>
  <c r="S41" i="3"/>
  <c r="M12" i="3"/>
  <c r="P45" i="3"/>
  <c r="S62" i="3"/>
  <c r="Q31" i="3"/>
  <c r="M42" i="3"/>
  <c r="M10" i="3"/>
  <c r="M7" i="3"/>
  <c r="M55" i="3"/>
  <c r="R53" i="3"/>
  <c r="P48" i="3"/>
  <c r="S58" i="3"/>
  <c r="M38" i="3"/>
  <c r="P32" i="3"/>
  <c r="M34" i="3"/>
  <c r="Q66" i="3"/>
  <c r="M57" i="3"/>
  <c r="Q13" i="3"/>
  <c r="M48" i="3"/>
  <c r="R59" i="3"/>
  <c r="O32" i="3"/>
  <c r="M28" i="3"/>
  <c r="Q57" i="3"/>
  <c r="M43" i="3"/>
  <c r="M11" i="3"/>
  <c r="R62" i="3"/>
  <c r="M58" i="3"/>
  <c r="P25" i="3"/>
  <c r="M66" i="3"/>
  <c r="O27" i="3"/>
  <c r="S65" i="3"/>
  <c r="M16" i="3"/>
  <c r="M29" i="3"/>
  <c r="M19" i="3"/>
  <c r="R15" i="3"/>
  <c r="P63" i="3"/>
  <c r="S30" i="3"/>
  <c r="Q23" i="3"/>
  <c r="M45" i="3"/>
  <c r="M62" i="3"/>
  <c r="M31" i="3"/>
  <c r="M4" i="3"/>
  <c r="R6" i="3"/>
  <c r="P13" i="3"/>
  <c r="S44" i="3"/>
  <c r="M53" i="3"/>
  <c r="P50" i="3"/>
  <c r="S24" i="3"/>
  <c r="Q59" i="3"/>
  <c r="M32" i="3"/>
  <c r="Q16" i="3"/>
  <c r="R23" i="3"/>
  <c r="Q53" i="3"/>
  <c r="O14" i="3"/>
  <c r="S64" i="3"/>
  <c r="M27" i="3"/>
  <c r="M65" i="3"/>
  <c r="R34" i="3"/>
  <c r="P20" i="3"/>
  <c r="S18" i="3"/>
  <c r="Q15" i="3"/>
  <c r="O63" i="3"/>
  <c r="R30" i="3"/>
  <c r="P23" i="3"/>
  <c r="O17" i="3"/>
  <c r="S39" i="3"/>
  <c r="Q21" i="3"/>
  <c r="M47" i="3"/>
  <c r="Q6" i="3"/>
  <c r="M13" i="3"/>
  <c r="M44" i="3"/>
  <c r="R35" i="3"/>
  <c r="O50" i="3"/>
  <c r="R24" i="3"/>
  <c r="P59" i="3"/>
  <c r="O25" i="3"/>
  <c r="M20" i="3"/>
  <c r="M41" i="3"/>
  <c r="M46" i="3"/>
  <c r="N58" i="3"/>
  <c r="R64" i="3"/>
  <c r="P51" i="3"/>
  <c r="S28" i="3"/>
  <c r="Q34" i="3"/>
  <c r="R18" i="3"/>
  <c r="P15" i="3"/>
  <c r="M63" i="3"/>
  <c r="M30" i="3"/>
  <c r="M23" i="3"/>
  <c r="M17" i="3"/>
  <c r="R39" i="3"/>
  <c r="P21" i="3"/>
  <c r="S54" i="3"/>
  <c r="M6" i="3"/>
  <c r="M50" i="3"/>
  <c r="M24" i="3"/>
  <c r="M59" i="3"/>
  <c r="M25" i="3"/>
  <c r="M15" i="3"/>
  <c r="Q5" i="3"/>
  <c r="M22" i="3"/>
  <c r="Q39" i="3"/>
  <c r="M21" i="3"/>
  <c r="R7" i="3"/>
  <c r="Q26" i="3"/>
  <c r="N43" i="3"/>
  <c r="N47" i="3"/>
  <c r="N14" i="3"/>
  <c r="N61" i="3"/>
  <c r="N17" i="3"/>
  <c r="N20" i="3"/>
  <c r="N63" i="3"/>
  <c r="N45" i="3"/>
  <c r="N42" i="3"/>
  <c r="N32" i="3"/>
  <c r="O9" i="3"/>
  <c r="P66" i="3"/>
  <c r="O64" i="3"/>
  <c r="N27" i="3"/>
  <c r="S43" i="3"/>
  <c r="R65" i="3"/>
  <c r="Q28" i="3"/>
  <c r="P16" i="3"/>
  <c r="O34" i="3"/>
  <c r="N29" i="3"/>
  <c r="S60" i="3"/>
  <c r="R19" i="3"/>
  <c r="Q18" i="3"/>
  <c r="P11" i="3"/>
  <c r="O15" i="3"/>
  <c r="N57" i="3"/>
  <c r="S40" i="3"/>
  <c r="R41" i="3"/>
  <c r="Q30" i="3"/>
  <c r="P12" i="3"/>
  <c r="O23" i="3"/>
  <c r="N5" i="3"/>
  <c r="S22" i="3"/>
  <c r="R8" i="3"/>
  <c r="Q62" i="3"/>
  <c r="P39" i="3"/>
  <c r="O31" i="3"/>
  <c r="N21" i="3"/>
  <c r="S47" i="3"/>
  <c r="R54" i="3"/>
  <c r="Q10" i="3"/>
  <c r="P6" i="3"/>
  <c r="O7" i="3"/>
  <c r="N13" i="3"/>
  <c r="S46" i="3"/>
  <c r="R44" i="3"/>
  <c r="Q52" i="3"/>
  <c r="P53" i="3"/>
  <c r="O35" i="3"/>
  <c r="N48" i="3"/>
  <c r="S36" i="3"/>
  <c r="R58" i="3"/>
  <c r="Q24" i="3"/>
  <c r="P38" i="3"/>
  <c r="O59" i="3"/>
  <c r="N26" i="3"/>
  <c r="S14" i="3"/>
  <c r="N49" i="3"/>
  <c r="O5" i="3"/>
  <c r="O13" i="3"/>
  <c r="O48" i="3"/>
  <c r="O26" i="3"/>
  <c r="P9" i="3"/>
  <c r="O66" i="3"/>
  <c r="N64" i="3"/>
  <c r="S37" i="3"/>
  <c r="R43" i="3"/>
  <c r="Q65" i="3"/>
  <c r="P28" i="3"/>
  <c r="O16" i="3"/>
  <c r="N34" i="3"/>
  <c r="S33" i="3"/>
  <c r="R60" i="3"/>
  <c r="Q19" i="3"/>
  <c r="P18" i="3"/>
  <c r="O11" i="3"/>
  <c r="N15" i="3"/>
  <c r="S61" i="3"/>
  <c r="R40" i="3"/>
  <c r="Q41" i="3"/>
  <c r="P30" i="3"/>
  <c r="O12" i="3"/>
  <c r="N23" i="3"/>
  <c r="S17" i="3"/>
  <c r="R22" i="3"/>
  <c r="Q8" i="3"/>
  <c r="P62" i="3"/>
  <c r="O39" i="3"/>
  <c r="N31" i="3"/>
  <c r="S4" i="3"/>
  <c r="R47" i="3"/>
  <c r="Q54" i="3"/>
  <c r="P10" i="3"/>
  <c r="O6" i="3"/>
  <c r="N7" i="3"/>
  <c r="S55" i="3"/>
  <c r="R46" i="3"/>
  <c r="Q44" i="3"/>
  <c r="P52" i="3"/>
  <c r="O53" i="3"/>
  <c r="N35" i="3"/>
  <c r="S49" i="3"/>
  <c r="R36" i="3"/>
  <c r="Q58" i="3"/>
  <c r="P24" i="3"/>
  <c r="O38" i="3"/>
  <c r="N59" i="3"/>
  <c r="S25" i="3"/>
  <c r="R14" i="3"/>
  <c r="N36" i="3"/>
  <c r="N4" i="3"/>
  <c r="N9" i="3"/>
  <c r="Q9" i="3"/>
  <c r="N66" i="3"/>
  <c r="S51" i="3"/>
  <c r="R37" i="3"/>
  <c r="Q43" i="3"/>
  <c r="P65" i="3"/>
  <c r="O28" i="3"/>
  <c r="N16" i="3"/>
  <c r="S20" i="3"/>
  <c r="R33" i="3"/>
  <c r="Q60" i="3"/>
  <c r="P19" i="3"/>
  <c r="O18" i="3"/>
  <c r="N11" i="3"/>
  <c r="S63" i="3"/>
  <c r="R61" i="3"/>
  <c r="Q40" i="3"/>
  <c r="P41" i="3"/>
  <c r="O30" i="3"/>
  <c r="N12" i="3"/>
  <c r="S45" i="3"/>
  <c r="R17" i="3"/>
  <c r="Q22" i="3"/>
  <c r="P8" i="3"/>
  <c r="O62" i="3"/>
  <c r="N39" i="3"/>
  <c r="S42" i="3"/>
  <c r="R4" i="3"/>
  <c r="Q47" i="3"/>
  <c r="P54" i="3"/>
  <c r="O10" i="3"/>
  <c r="N6" i="3"/>
  <c r="S56" i="3"/>
  <c r="R55" i="3"/>
  <c r="Q46" i="3"/>
  <c r="P44" i="3"/>
  <c r="O52" i="3"/>
  <c r="N53" i="3"/>
  <c r="S50" i="3"/>
  <c r="R49" i="3"/>
  <c r="Q36" i="3"/>
  <c r="P58" i="3"/>
  <c r="O24" i="3"/>
  <c r="N38" i="3"/>
  <c r="S32" i="3"/>
  <c r="R25" i="3"/>
  <c r="Q14" i="3"/>
  <c r="N60" i="3"/>
  <c r="N40" i="3"/>
  <c r="N37" i="3"/>
  <c r="N33" i="3"/>
  <c r="N55" i="3"/>
  <c r="N25" i="3"/>
  <c r="N51" i="3"/>
  <c r="O21" i="3"/>
  <c r="N56" i="3"/>
  <c r="N50" i="3"/>
  <c r="R9" i="3"/>
  <c r="S27" i="3"/>
  <c r="R51" i="3"/>
  <c r="Q37" i="3"/>
  <c r="P43" i="3"/>
  <c r="O65" i="3"/>
  <c r="N28" i="3"/>
  <c r="S29" i="3"/>
  <c r="R20" i="3"/>
  <c r="Q33" i="3"/>
  <c r="P60" i="3"/>
  <c r="O19" i="3"/>
  <c r="N18" i="3"/>
  <c r="S57" i="3"/>
  <c r="R63" i="3"/>
  <c r="Q61" i="3"/>
  <c r="P40" i="3"/>
  <c r="O41" i="3"/>
  <c r="N30" i="3"/>
  <c r="S5" i="3"/>
  <c r="R45" i="3"/>
  <c r="Q17" i="3"/>
  <c r="P22" i="3"/>
  <c r="O8" i="3"/>
  <c r="N62" i="3"/>
  <c r="S21" i="3"/>
  <c r="R42" i="3"/>
  <c r="Q4" i="3"/>
  <c r="P47" i="3"/>
  <c r="O54" i="3"/>
  <c r="N10" i="3"/>
  <c r="S13" i="3"/>
  <c r="R56" i="3"/>
  <c r="Q55" i="3"/>
  <c r="P46" i="3"/>
  <c r="O44" i="3"/>
  <c r="N52" i="3"/>
  <c r="S48" i="3"/>
  <c r="R50" i="3"/>
  <c r="Q49" i="3"/>
  <c r="P36" i="3"/>
  <c r="O58" i="3"/>
  <c r="N24" i="3"/>
  <c r="S26" i="3"/>
  <c r="R32" i="3"/>
  <c r="Q25" i="3"/>
  <c r="P14" i="3"/>
  <c r="N22" i="3"/>
  <c r="N46" i="3"/>
  <c r="R27" i="3"/>
  <c r="Q51" i="3"/>
  <c r="P37" i="3"/>
  <c r="O43" i="3"/>
  <c r="N65" i="3"/>
  <c r="S34" i="3"/>
  <c r="R29" i="3"/>
  <c r="Q20" i="3"/>
  <c r="P33" i="3"/>
  <c r="O60" i="3"/>
  <c r="N19" i="3"/>
  <c r="S15" i="3"/>
  <c r="R57" i="3"/>
  <c r="Q63" i="3"/>
  <c r="P61" i="3"/>
  <c r="O40" i="3"/>
  <c r="N41" i="3"/>
  <c r="S23" i="3"/>
  <c r="R5" i="3"/>
  <c r="Q45" i="3"/>
  <c r="P17" i="3"/>
  <c r="O22" i="3"/>
  <c r="N8" i="3"/>
  <c r="S31" i="3"/>
  <c r="R21" i="3"/>
  <c r="Q42" i="3"/>
  <c r="P4" i="3"/>
  <c r="O47" i="3"/>
  <c r="N54" i="3"/>
  <c r="S7" i="3"/>
  <c r="R13" i="3"/>
  <c r="Q56" i="3"/>
  <c r="P55" i="3"/>
  <c r="O46" i="3"/>
  <c r="N44" i="3"/>
  <c r="S35" i="3"/>
  <c r="R48" i="3"/>
  <c r="Q50" i="3"/>
  <c r="P49" i="3"/>
  <c r="O36" i="3"/>
  <c r="I11" i="2"/>
  <c r="I19" i="2"/>
  <c r="I27" i="2"/>
  <c r="I35" i="2"/>
  <c r="I43" i="2"/>
  <c r="I51" i="2"/>
  <c r="I59" i="2"/>
  <c r="I4" i="2"/>
  <c r="H12" i="2"/>
  <c r="H20" i="2"/>
  <c r="H28" i="2"/>
  <c r="H36" i="2"/>
  <c r="H44" i="2"/>
  <c r="H52" i="2"/>
  <c r="H60" i="2"/>
  <c r="G5" i="2"/>
  <c r="G13" i="2"/>
  <c r="G21" i="2"/>
  <c r="G29" i="2"/>
  <c r="G37" i="2"/>
  <c r="G45" i="2"/>
  <c r="G53" i="2"/>
  <c r="G61" i="2"/>
  <c r="F6" i="2"/>
  <c r="F14" i="2"/>
  <c r="F22" i="2"/>
  <c r="F30" i="2"/>
  <c r="F38" i="2"/>
  <c r="F46" i="2"/>
  <c r="F54" i="2"/>
  <c r="F62" i="2"/>
  <c r="E7" i="2"/>
  <c r="E15" i="2"/>
  <c r="E23" i="2"/>
  <c r="E31" i="2"/>
  <c r="E39" i="2"/>
  <c r="E47" i="2"/>
  <c r="E55" i="2"/>
  <c r="E63" i="2"/>
  <c r="H2" i="2"/>
  <c r="D1" i="2"/>
  <c r="D1" i="1"/>
  <c r="E1" i="1"/>
  <c r="E1" i="2" s="1"/>
  <c r="F1" i="1"/>
  <c r="F1" i="2" s="1"/>
  <c r="G1" i="1"/>
  <c r="G1" i="2" s="1"/>
  <c r="H1" i="1"/>
  <c r="H1" i="2" s="1"/>
  <c r="I1" i="1"/>
  <c r="I1" i="2" s="1"/>
  <c r="D2" i="1"/>
  <c r="D12" i="2" s="1"/>
  <c r="E2" i="1"/>
  <c r="E11" i="2" s="1"/>
  <c r="F2" i="1"/>
  <c r="F10" i="2" s="1"/>
  <c r="G2" i="1"/>
  <c r="G9" i="2" s="1"/>
  <c r="H2" i="1"/>
  <c r="H8" i="2" s="1"/>
  <c r="I2" i="1"/>
  <c r="I7" i="2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7" i="1"/>
  <c r="J46" i="1"/>
  <c r="J48" i="1"/>
  <c r="J49" i="1"/>
  <c r="J50" i="1"/>
  <c r="J51" i="1"/>
  <c r="J52" i="1"/>
  <c r="J53" i="1"/>
  <c r="J54" i="1"/>
  <c r="J55" i="1"/>
  <c r="J56" i="1"/>
  <c r="J57" i="1"/>
  <c r="J58" i="1"/>
  <c r="J60" i="1"/>
  <c r="J59" i="1"/>
  <c r="J61" i="1"/>
  <c r="J62" i="1"/>
  <c r="J63" i="1"/>
  <c r="J65" i="1"/>
  <c r="J64" i="1"/>
  <c r="J66" i="1"/>
  <c r="J4" i="1"/>
  <c r="K1" i="3" l="1"/>
  <c r="K2" i="3"/>
  <c r="T65" i="3"/>
  <c r="T58" i="3"/>
  <c r="T54" i="3"/>
  <c r="T4" i="3"/>
  <c r="T7" i="3"/>
  <c r="T34" i="3"/>
  <c r="T20" i="3"/>
  <c r="T24" i="3"/>
  <c r="T30" i="3"/>
  <c r="T55" i="3"/>
  <c r="T38" i="3"/>
  <c r="T12" i="3"/>
  <c r="T29" i="3"/>
  <c r="T61" i="3"/>
  <c r="T63" i="3"/>
  <c r="T52" i="3"/>
  <c r="T18" i="3"/>
  <c r="T51" i="3"/>
  <c r="T53" i="3"/>
  <c r="T11" i="3"/>
  <c r="T36" i="3"/>
  <c r="T21" i="3"/>
  <c r="T27" i="3"/>
  <c r="T44" i="3"/>
  <c r="T19" i="3"/>
  <c r="T25" i="3"/>
  <c r="T35" i="3"/>
  <c r="T15" i="3"/>
  <c r="T17" i="3"/>
  <c r="T33" i="3"/>
  <c r="T46" i="3"/>
  <c r="T37" i="3"/>
  <c r="T39" i="3"/>
  <c r="T66" i="3"/>
  <c r="T49" i="3"/>
  <c r="T48" i="3"/>
  <c r="T57" i="3"/>
  <c r="T32" i="3"/>
  <c r="T47" i="3"/>
  <c r="T13" i="3"/>
  <c r="T41" i="3"/>
  <c r="T59" i="3"/>
  <c r="T62" i="3"/>
  <c r="T8" i="3"/>
  <c r="T22" i="3"/>
  <c r="T50" i="3"/>
  <c r="T40" i="3"/>
  <c r="T31" i="3"/>
  <c r="T64" i="3"/>
  <c r="T42" i="3"/>
  <c r="T43" i="3"/>
  <c r="T23" i="3"/>
  <c r="T14" i="3"/>
  <c r="T10" i="3"/>
  <c r="T28" i="3"/>
  <c r="T56" i="3"/>
  <c r="T60" i="3"/>
  <c r="T6" i="3"/>
  <c r="T16" i="3"/>
  <c r="T9" i="3"/>
  <c r="T26" i="3"/>
  <c r="T5" i="3"/>
  <c r="T45" i="3"/>
  <c r="J38" i="2"/>
  <c r="J13" i="2"/>
  <c r="J37" i="2"/>
  <c r="J16" i="2"/>
  <c r="J19" i="2"/>
  <c r="J57" i="2"/>
  <c r="D4" i="2"/>
  <c r="D59" i="2"/>
  <c r="D51" i="2"/>
  <c r="D43" i="2"/>
  <c r="D35" i="2"/>
  <c r="D27" i="2"/>
  <c r="D19" i="2"/>
  <c r="D11" i="2"/>
  <c r="E66" i="2"/>
  <c r="E58" i="2"/>
  <c r="E50" i="2"/>
  <c r="E42" i="2"/>
  <c r="E34" i="2"/>
  <c r="E26" i="2"/>
  <c r="E18" i="2"/>
  <c r="E10" i="2"/>
  <c r="F65" i="2"/>
  <c r="F57" i="2"/>
  <c r="F49" i="2"/>
  <c r="F41" i="2"/>
  <c r="F33" i="2"/>
  <c r="F25" i="2"/>
  <c r="F17" i="2"/>
  <c r="F9" i="2"/>
  <c r="G64" i="2"/>
  <c r="G56" i="2"/>
  <c r="G48" i="2"/>
  <c r="G40" i="2"/>
  <c r="G32" i="2"/>
  <c r="G24" i="2"/>
  <c r="G16" i="2"/>
  <c r="G8" i="2"/>
  <c r="H63" i="2"/>
  <c r="H55" i="2"/>
  <c r="H47" i="2"/>
  <c r="H39" i="2"/>
  <c r="H31" i="2"/>
  <c r="H23" i="2"/>
  <c r="H15" i="2"/>
  <c r="H7" i="2"/>
  <c r="I62" i="2"/>
  <c r="I54" i="2"/>
  <c r="I46" i="2"/>
  <c r="I38" i="2"/>
  <c r="I30" i="2"/>
  <c r="I22" i="2"/>
  <c r="I14" i="2"/>
  <c r="I6" i="2"/>
  <c r="D64" i="2"/>
  <c r="D16" i="2"/>
  <c r="D66" i="2"/>
  <c r="D58" i="2"/>
  <c r="D50" i="2"/>
  <c r="D42" i="2"/>
  <c r="D34" i="2"/>
  <c r="D26" i="2"/>
  <c r="D18" i="2"/>
  <c r="D10" i="2"/>
  <c r="E65" i="2"/>
  <c r="E57" i="2"/>
  <c r="E49" i="2"/>
  <c r="E41" i="2"/>
  <c r="E33" i="2"/>
  <c r="E25" i="2"/>
  <c r="E17" i="2"/>
  <c r="E9" i="2"/>
  <c r="F64" i="2"/>
  <c r="F56" i="2"/>
  <c r="F48" i="2"/>
  <c r="F40" i="2"/>
  <c r="F32" i="2"/>
  <c r="F24" i="2"/>
  <c r="F16" i="2"/>
  <c r="F8" i="2"/>
  <c r="G63" i="2"/>
  <c r="G55" i="2"/>
  <c r="G47" i="2"/>
  <c r="G39" i="2"/>
  <c r="G31" i="2"/>
  <c r="G23" i="2"/>
  <c r="G15" i="2"/>
  <c r="G7" i="2"/>
  <c r="H62" i="2"/>
  <c r="H54" i="2"/>
  <c r="H46" i="2"/>
  <c r="H38" i="2"/>
  <c r="H30" i="2"/>
  <c r="H22" i="2"/>
  <c r="H14" i="2"/>
  <c r="H6" i="2"/>
  <c r="I61" i="2"/>
  <c r="I53" i="2"/>
  <c r="I45" i="2"/>
  <c r="I37" i="2"/>
  <c r="I29" i="2"/>
  <c r="I21" i="2"/>
  <c r="I13" i="2"/>
  <c r="I5" i="2"/>
  <c r="D40" i="2"/>
  <c r="I2" i="2"/>
  <c r="D65" i="2"/>
  <c r="D57" i="2"/>
  <c r="D49" i="2"/>
  <c r="D41" i="2"/>
  <c r="D33" i="2"/>
  <c r="D25" i="2"/>
  <c r="D17" i="2"/>
  <c r="D9" i="2"/>
  <c r="E64" i="2"/>
  <c r="E56" i="2"/>
  <c r="E48" i="2"/>
  <c r="E40" i="2"/>
  <c r="E32" i="2"/>
  <c r="E24" i="2"/>
  <c r="E16" i="2"/>
  <c r="E8" i="2"/>
  <c r="F63" i="2"/>
  <c r="F55" i="2"/>
  <c r="F47" i="2"/>
  <c r="F39" i="2"/>
  <c r="F31" i="2"/>
  <c r="F23" i="2"/>
  <c r="F15" i="2"/>
  <c r="F7" i="2"/>
  <c r="G62" i="2"/>
  <c r="G54" i="2"/>
  <c r="G46" i="2"/>
  <c r="G38" i="2"/>
  <c r="G30" i="2"/>
  <c r="G22" i="2"/>
  <c r="G14" i="2"/>
  <c r="G6" i="2"/>
  <c r="H61" i="2"/>
  <c r="H53" i="2"/>
  <c r="H45" i="2"/>
  <c r="H37" i="2"/>
  <c r="H29" i="2"/>
  <c r="H21" i="2"/>
  <c r="H13" i="2"/>
  <c r="H5" i="2"/>
  <c r="I60" i="2"/>
  <c r="I52" i="2"/>
  <c r="I44" i="2"/>
  <c r="I36" i="2"/>
  <c r="I28" i="2"/>
  <c r="I20" i="2"/>
  <c r="I12" i="2"/>
  <c r="D24" i="2"/>
  <c r="G2" i="2"/>
  <c r="D63" i="2"/>
  <c r="D55" i="2"/>
  <c r="D47" i="2"/>
  <c r="D39" i="2"/>
  <c r="D31" i="2"/>
  <c r="D23" i="2"/>
  <c r="D15" i="2"/>
  <c r="D7" i="2"/>
  <c r="E62" i="2"/>
  <c r="E54" i="2"/>
  <c r="E46" i="2"/>
  <c r="E38" i="2"/>
  <c r="E30" i="2"/>
  <c r="E22" i="2"/>
  <c r="E14" i="2"/>
  <c r="E6" i="2"/>
  <c r="F61" i="2"/>
  <c r="F53" i="2"/>
  <c r="F45" i="2"/>
  <c r="F37" i="2"/>
  <c r="F29" i="2"/>
  <c r="F21" i="2"/>
  <c r="F13" i="2"/>
  <c r="F5" i="2"/>
  <c r="G60" i="2"/>
  <c r="G52" i="2"/>
  <c r="G44" i="2"/>
  <c r="G36" i="2"/>
  <c r="G28" i="2"/>
  <c r="G20" i="2"/>
  <c r="G12" i="2"/>
  <c r="H4" i="2"/>
  <c r="H59" i="2"/>
  <c r="H51" i="2"/>
  <c r="H43" i="2"/>
  <c r="H35" i="2"/>
  <c r="H27" i="2"/>
  <c r="H19" i="2"/>
  <c r="H11" i="2"/>
  <c r="I66" i="2"/>
  <c r="I58" i="2"/>
  <c r="I50" i="2"/>
  <c r="I42" i="2"/>
  <c r="I34" i="2"/>
  <c r="I26" i="2"/>
  <c r="I18" i="2"/>
  <c r="I10" i="2"/>
  <c r="D56" i="2"/>
  <c r="D32" i="2"/>
  <c r="F2" i="2"/>
  <c r="D62" i="2"/>
  <c r="D54" i="2"/>
  <c r="D46" i="2"/>
  <c r="D38" i="2"/>
  <c r="D30" i="2"/>
  <c r="D22" i="2"/>
  <c r="D14" i="2"/>
  <c r="D6" i="2"/>
  <c r="E61" i="2"/>
  <c r="E53" i="2"/>
  <c r="E45" i="2"/>
  <c r="E37" i="2"/>
  <c r="E29" i="2"/>
  <c r="E21" i="2"/>
  <c r="E13" i="2"/>
  <c r="E5" i="2"/>
  <c r="F60" i="2"/>
  <c r="F52" i="2"/>
  <c r="F44" i="2"/>
  <c r="F36" i="2"/>
  <c r="F28" i="2"/>
  <c r="F20" i="2"/>
  <c r="F12" i="2"/>
  <c r="G4" i="2"/>
  <c r="G59" i="2"/>
  <c r="G51" i="2"/>
  <c r="G43" i="2"/>
  <c r="G35" i="2"/>
  <c r="G27" i="2"/>
  <c r="G19" i="2"/>
  <c r="G11" i="2"/>
  <c r="H66" i="2"/>
  <c r="H58" i="2"/>
  <c r="H50" i="2"/>
  <c r="H42" i="2"/>
  <c r="H34" i="2"/>
  <c r="H26" i="2"/>
  <c r="H18" i="2"/>
  <c r="H10" i="2"/>
  <c r="I65" i="2"/>
  <c r="I57" i="2"/>
  <c r="I49" i="2"/>
  <c r="I41" i="2"/>
  <c r="I33" i="2"/>
  <c r="I25" i="2"/>
  <c r="I17" i="2"/>
  <c r="I9" i="2"/>
  <c r="J1" i="1"/>
  <c r="J1" i="2" s="1"/>
  <c r="E2" i="2"/>
  <c r="D61" i="2"/>
  <c r="D53" i="2"/>
  <c r="D45" i="2"/>
  <c r="D37" i="2"/>
  <c r="D29" i="2"/>
  <c r="D21" i="2"/>
  <c r="D13" i="2"/>
  <c r="D5" i="2"/>
  <c r="E60" i="2"/>
  <c r="E52" i="2"/>
  <c r="E44" i="2"/>
  <c r="E36" i="2"/>
  <c r="E28" i="2"/>
  <c r="E20" i="2"/>
  <c r="E12" i="2"/>
  <c r="F4" i="2"/>
  <c r="F59" i="2"/>
  <c r="F51" i="2"/>
  <c r="F43" i="2"/>
  <c r="F35" i="2"/>
  <c r="F27" i="2"/>
  <c r="F19" i="2"/>
  <c r="F11" i="2"/>
  <c r="G66" i="2"/>
  <c r="G58" i="2"/>
  <c r="G50" i="2"/>
  <c r="G42" i="2"/>
  <c r="G34" i="2"/>
  <c r="G26" i="2"/>
  <c r="G18" i="2"/>
  <c r="G10" i="2"/>
  <c r="H65" i="2"/>
  <c r="H57" i="2"/>
  <c r="H49" i="2"/>
  <c r="H41" i="2"/>
  <c r="H33" i="2"/>
  <c r="H25" i="2"/>
  <c r="H17" i="2"/>
  <c r="H9" i="2"/>
  <c r="I64" i="2"/>
  <c r="I56" i="2"/>
  <c r="I48" i="2"/>
  <c r="I40" i="2"/>
  <c r="I32" i="2"/>
  <c r="I24" i="2"/>
  <c r="I16" i="2"/>
  <c r="I8" i="2"/>
  <c r="D48" i="2"/>
  <c r="D8" i="2"/>
  <c r="J2" i="1"/>
  <c r="J24" i="2" s="1"/>
  <c r="D2" i="2"/>
  <c r="D60" i="2"/>
  <c r="D52" i="2"/>
  <c r="D44" i="2"/>
  <c r="D36" i="2"/>
  <c r="D28" i="2"/>
  <c r="D20" i="2"/>
  <c r="E4" i="2"/>
  <c r="E59" i="2"/>
  <c r="E51" i="2"/>
  <c r="E43" i="2"/>
  <c r="E35" i="2"/>
  <c r="E27" i="2"/>
  <c r="E19" i="2"/>
  <c r="F66" i="2"/>
  <c r="F58" i="2"/>
  <c r="F50" i="2"/>
  <c r="F42" i="2"/>
  <c r="F34" i="2"/>
  <c r="F26" i="2"/>
  <c r="F18" i="2"/>
  <c r="G65" i="2"/>
  <c r="G57" i="2"/>
  <c r="G49" i="2"/>
  <c r="G41" i="2"/>
  <c r="G33" i="2"/>
  <c r="G25" i="2"/>
  <c r="G17" i="2"/>
  <c r="H64" i="2"/>
  <c r="H56" i="2"/>
  <c r="H48" i="2"/>
  <c r="H40" i="2"/>
  <c r="H32" i="2"/>
  <c r="H24" i="2"/>
  <c r="H16" i="2"/>
  <c r="I63" i="2"/>
  <c r="I55" i="2"/>
  <c r="I47" i="2"/>
  <c r="I39" i="2"/>
  <c r="I31" i="2"/>
  <c r="I23" i="2"/>
  <c r="I15" i="2"/>
  <c r="T2" i="3" l="1"/>
  <c r="J64" i="2"/>
  <c r="J43" i="2"/>
  <c r="J56" i="2"/>
  <c r="J7" i="2"/>
  <c r="J61" i="2"/>
  <c r="J54" i="2"/>
  <c r="J47" i="2"/>
  <c r="J9" i="2"/>
  <c r="J60" i="2"/>
  <c r="J4" i="2"/>
  <c r="J11" i="2"/>
  <c r="J46" i="2"/>
  <c r="J39" i="2"/>
  <c r="J62" i="2"/>
  <c r="J8" i="2"/>
  <c r="J25" i="2"/>
  <c r="J5" i="2"/>
  <c r="J59" i="2"/>
  <c r="J35" i="2"/>
  <c r="J48" i="2"/>
  <c r="J6" i="2"/>
  <c r="J63" i="2"/>
  <c r="J17" i="2"/>
  <c r="J28" i="2"/>
  <c r="J23" i="2"/>
  <c r="J33" i="2"/>
  <c r="J53" i="2"/>
  <c r="J21" i="2"/>
  <c r="J51" i="2"/>
  <c r="J12" i="2"/>
  <c r="J14" i="2"/>
  <c r="J31" i="2"/>
  <c r="J44" i="2"/>
  <c r="J27" i="2"/>
  <c r="J40" i="2"/>
  <c r="J41" i="2"/>
  <c r="J15" i="2"/>
  <c r="J45" i="2"/>
  <c r="J36" i="2"/>
  <c r="J20" i="2"/>
  <c r="J22" i="2"/>
  <c r="J10" i="2"/>
  <c r="J34" i="2"/>
  <c r="J50" i="2"/>
  <c r="J58" i="2"/>
  <c r="J66" i="2"/>
  <c r="J18" i="2"/>
  <c r="J26" i="2"/>
  <c r="J2" i="2"/>
  <c r="J42" i="2"/>
  <c r="J49" i="2"/>
  <c r="J32" i="2"/>
  <c r="J55" i="2"/>
  <c r="J29" i="2"/>
  <c r="J52" i="2"/>
  <c r="J30" i="2"/>
  <c r="J65" i="2"/>
</calcChain>
</file>

<file path=xl/sharedStrings.xml><?xml version="1.0" encoding="utf-8"?>
<sst xmlns="http://schemas.openxmlformats.org/spreadsheetml/2006/main" count="316" uniqueCount="78">
  <si>
    <t>unique vehicle type</t>
  </si>
  <si>
    <t>num veh</t>
  </si>
  <si>
    <t>days WIP total</t>
  </si>
  <si>
    <t>days WIP per veh</t>
  </si>
  <si>
    <t>hours worked</t>
  </si>
  <si>
    <t>hours per vehicle</t>
  </si>
  <si>
    <t>Work Orders</t>
  </si>
  <si>
    <t>Work Orders per vehicle</t>
  </si>
  <si>
    <t>EV0B40</t>
  </si>
  <si>
    <t>EV0B16</t>
  </si>
  <si>
    <t>EV0B26</t>
  </si>
  <si>
    <t>EV0D65</t>
  </si>
  <si>
    <t>EV0D75</t>
  </si>
  <si>
    <t>EV0017</t>
  </si>
  <si>
    <t>EV0D80</t>
  </si>
  <si>
    <t>EV0B22</t>
  </si>
  <si>
    <t>EV0E75</t>
  </si>
  <si>
    <t>EV0B44</t>
  </si>
  <si>
    <t>EV0E76</t>
  </si>
  <si>
    <t>EV0B46</t>
  </si>
  <si>
    <t>EV0A80</t>
  </si>
  <si>
    <t>EV0B29</t>
  </si>
  <si>
    <t>EV0A71</t>
  </si>
  <si>
    <t>EV0B45</t>
  </si>
  <si>
    <t>EV0A05</t>
  </si>
  <si>
    <t>EV0A30</t>
  </si>
  <si>
    <t>EV0015</t>
  </si>
  <si>
    <t>EV0F87</t>
  </si>
  <si>
    <t>EV0E70</t>
  </si>
  <si>
    <t>EV0A25</t>
  </si>
  <si>
    <t>EV0C47</t>
  </si>
  <si>
    <t>EV0B34</t>
  </si>
  <si>
    <t>EV0C48</t>
  </si>
  <si>
    <t>EV0001</t>
  </si>
  <si>
    <t>EV0B27</t>
  </si>
  <si>
    <t>EV0A06</t>
  </si>
  <si>
    <t>EV0352</t>
  </si>
  <si>
    <t>EV0F62</t>
  </si>
  <si>
    <t>EV0B30</t>
  </si>
  <si>
    <t>EV0B51</t>
  </si>
  <si>
    <t>EV0E80</t>
  </si>
  <si>
    <t>EV0E65</t>
  </si>
  <si>
    <t>EV0D60</t>
  </si>
  <si>
    <t>EV0C38</t>
  </si>
  <si>
    <t>EV0B08</t>
  </si>
  <si>
    <t>EV0B38</t>
  </si>
  <si>
    <t>EV0B14</t>
  </si>
  <si>
    <t>EV0B48</t>
  </si>
  <si>
    <t>EV0B50</t>
  </si>
  <si>
    <t>EV0B59</t>
  </si>
  <si>
    <t>EV0801</t>
  </si>
  <si>
    <t>EV0F63</t>
  </si>
  <si>
    <t>EV0E90</t>
  </si>
  <si>
    <t>EV0B96</t>
  </si>
  <si>
    <t>EV0C42</t>
  </si>
  <si>
    <t>EV0F81</t>
  </si>
  <si>
    <t>EV0F80</t>
  </si>
  <si>
    <t>EV0B54</t>
  </si>
  <si>
    <t>EV0B52</t>
  </si>
  <si>
    <t>EV0C16</t>
  </si>
  <si>
    <t>EV0D62</t>
  </si>
  <si>
    <t>EV0D96</t>
  </si>
  <si>
    <t>EV0C96</t>
  </si>
  <si>
    <t>EV0F65</t>
  </si>
  <si>
    <t>EV0C17</t>
  </si>
  <si>
    <t>EV0014</t>
  </si>
  <si>
    <t>EV0006</t>
  </si>
  <si>
    <t>EV0F95</t>
  </si>
  <si>
    <t>EV0B97</t>
  </si>
  <si>
    <t>EV0B36</t>
  </si>
  <si>
    <t>EV0J44</t>
  </si>
  <si>
    <t>avg hours per work order</t>
  </si>
  <si>
    <t>avg</t>
  </si>
  <si>
    <t>std dev</t>
  </si>
  <si>
    <t>burden factor</t>
  </si>
  <si>
    <t>divergence factor</t>
  </si>
  <si>
    <t>vehicle type</t>
  </si>
  <si>
    <t>number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</si>
</sst>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10" xfId="0" applyBorder="1"/>
    <xf numFmtId="0" fontId="0" fillId="33" borderId="10" xfId="0" applyFill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workbookViewId="0">
      <selection activeCell="H2" sqref="H2"/>
    </sheetView>
  </sheetViews>
  <sheetFormatPr defaultRowHeight="14.4" x14ac:dyDescent="0.3"/>
  <cols>
    <col min="1" max="1" width="3" bestFit="1" customWidth="1"/>
    <col min="2" max="2" width="16.6640625" bestFit="1" customWidth="1"/>
    <col min="5" max="5" width="15" bestFit="1" customWidth="1"/>
    <col min="6" max="6" width="12.109375" bestFit="1" customWidth="1"/>
    <col min="7" max="7" width="14.88671875" bestFit="1" customWidth="1"/>
    <col min="8" max="8" width="11.33203125" bestFit="1" customWidth="1"/>
    <col min="9" max="9" width="20.77734375" bestFit="1" customWidth="1"/>
    <col min="10" max="10" width="21.6640625" bestFit="1" customWidth="1"/>
  </cols>
  <sheetData>
    <row r="1" spans="1:11" x14ac:dyDescent="0.3">
      <c r="C1" t="s">
        <v>73</v>
      </c>
      <c r="D1">
        <f t="shared" ref="D1:J1" si="0">_xlfn.STDEV.S(D4:D66)</f>
        <v>4109.2183848959676</v>
      </c>
      <c r="E1">
        <f t="shared" si="0"/>
        <v>327.98175442240529</v>
      </c>
      <c r="F1">
        <f t="shared" si="0"/>
        <v>963.01493603427025</v>
      </c>
      <c r="G1">
        <f t="shared" si="0"/>
        <v>154.64983488051783</v>
      </c>
      <c r="H1">
        <f t="shared" si="0"/>
        <v>221.46066678515103</v>
      </c>
      <c r="I1">
        <f t="shared" si="0"/>
        <v>14.135780010232752</v>
      </c>
      <c r="J1">
        <f t="shared" si="0"/>
        <v>4.7275626466517826</v>
      </c>
    </row>
    <row r="2" spans="1:11" x14ac:dyDescent="0.3">
      <c r="C2" t="s">
        <v>72</v>
      </c>
      <c r="D2">
        <f t="shared" ref="D2:J2" si="1">AVERAGE(D4:D66)</f>
        <v>2576.4444444444443</v>
      </c>
      <c r="E2">
        <f t="shared" si="1"/>
        <v>353.74603174603175</v>
      </c>
      <c r="F2">
        <f t="shared" si="1"/>
        <v>642.44444444444446</v>
      </c>
      <c r="G2">
        <f t="shared" si="1"/>
        <v>118.23809523809524</v>
      </c>
      <c r="H2">
        <f t="shared" si="1"/>
        <v>124.41269841269842</v>
      </c>
      <c r="I2">
        <f t="shared" si="1"/>
        <v>15.952380952380953</v>
      </c>
      <c r="J2">
        <f t="shared" si="1"/>
        <v>6.1521838599659855</v>
      </c>
    </row>
    <row r="3" spans="1:11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71</v>
      </c>
    </row>
    <row r="4" spans="1:11" x14ac:dyDescent="0.3">
      <c r="A4">
        <v>16</v>
      </c>
      <c r="B4" t="s">
        <v>8</v>
      </c>
      <c r="C4">
        <v>11</v>
      </c>
      <c r="D4">
        <v>18382</v>
      </c>
      <c r="E4">
        <v>1671</v>
      </c>
      <c r="F4">
        <v>4774</v>
      </c>
      <c r="G4">
        <v>434</v>
      </c>
      <c r="H4">
        <v>865</v>
      </c>
      <c r="I4">
        <v>78</v>
      </c>
      <c r="J4">
        <f t="shared" ref="J4:J35" si="2">G4/I4</f>
        <v>5.5641025641025639</v>
      </c>
      <c r="K4">
        <f>H4/$H$2</f>
        <v>6.9526664965552429</v>
      </c>
    </row>
    <row r="5" spans="1:11" x14ac:dyDescent="0.3">
      <c r="A5">
        <v>33</v>
      </c>
      <c r="B5" s="4" t="s">
        <v>9</v>
      </c>
      <c r="C5" s="4">
        <v>109</v>
      </c>
      <c r="D5" s="4">
        <v>23131</v>
      </c>
      <c r="E5" s="4">
        <v>212</v>
      </c>
      <c r="F5" s="4">
        <v>3900</v>
      </c>
      <c r="G5" s="4">
        <v>35</v>
      </c>
      <c r="H5" s="4">
        <v>1461</v>
      </c>
      <c r="I5" s="4">
        <v>13</v>
      </c>
      <c r="J5" s="4">
        <f t="shared" si="2"/>
        <v>2.6923076923076925</v>
      </c>
      <c r="K5" s="4">
        <f t="shared" ref="K5:K19" si="3">H5/$H$2</f>
        <v>11.743174279152845</v>
      </c>
    </row>
    <row r="6" spans="1:11" x14ac:dyDescent="0.3">
      <c r="A6">
        <v>49</v>
      </c>
      <c r="B6" t="s">
        <v>10</v>
      </c>
      <c r="C6">
        <v>4</v>
      </c>
      <c r="D6">
        <v>4228</v>
      </c>
      <c r="E6">
        <v>1057</v>
      </c>
      <c r="F6">
        <v>2748</v>
      </c>
      <c r="G6">
        <v>687</v>
      </c>
      <c r="H6">
        <v>209</v>
      </c>
      <c r="I6">
        <v>52</v>
      </c>
      <c r="J6">
        <f t="shared" si="2"/>
        <v>13.211538461538462</v>
      </c>
      <c r="K6">
        <f t="shared" si="3"/>
        <v>1.6798928298035212</v>
      </c>
    </row>
    <row r="7" spans="1:11" x14ac:dyDescent="0.3">
      <c r="A7">
        <v>38</v>
      </c>
      <c r="B7" t="s">
        <v>11</v>
      </c>
      <c r="C7">
        <v>5</v>
      </c>
      <c r="D7">
        <v>4386</v>
      </c>
      <c r="E7">
        <v>877</v>
      </c>
      <c r="F7">
        <v>2505</v>
      </c>
      <c r="G7">
        <v>501</v>
      </c>
      <c r="H7">
        <v>162</v>
      </c>
      <c r="I7">
        <v>32</v>
      </c>
      <c r="J7">
        <f t="shared" si="2"/>
        <v>15.65625</v>
      </c>
      <c r="K7">
        <f t="shared" si="3"/>
        <v>1.3021178872161265</v>
      </c>
    </row>
    <row r="8" spans="1:11" x14ac:dyDescent="0.3">
      <c r="A8">
        <v>17</v>
      </c>
      <c r="B8" t="s">
        <v>12</v>
      </c>
      <c r="C8">
        <v>5</v>
      </c>
      <c r="D8">
        <v>3964</v>
      </c>
      <c r="E8">
        <v>792</v>
      </c>
      <c r="F8">
        <v>2277</v>
      </c>
      <c r="G8">
        <v>455</v>
      </c>
      <c r="H8">
        <v>128</v>
      </c>
      <c r="I8">
        <v>25</v>
      </c>
      <c r="J8">
        <f t="shared" si="2"/>
        <v>18.2</v>
      </c>
      <c r="K8">
        <f t="shared" si="3"/>
        <v>1.028833886195458</v>
      </c>
    </row>
    <row r="9" spans="1:11" x14ac:dyDescent="0.3">
      <c r="A9">
        <v>39</v>
      </c>
      <c r="B9" t="s">
        <v>13</v>
      </c>
      <c r="C9">
        <v>76</v>
      </c>
      <c r="D9">
        <v>12939</v>
      </c>
      <c r="E9">
        <v>170</v>
      </c>
      <c r="F9">
        <v>2016</v>
      </c>
      <c r="G9">
        <v>26</v>
      </c>
      <c r="H9">
        <v>394</v>
      </c>
      <c r="I9">
        <v>5</v>
      </c>
      <c r="J9">
        <f t="shared" si="2"/>
        <v>5.2</v>
      </c>
      <c r="K9">
        <f t="shared" si="3"/>
        <v>3.1668793059453941</v>
      </c>
    </row>
    <row r="10" spans="1:11" x14ac:dyDescent="0.3">
      <c r="A10">
        <v>14</v>
      </c>
      <c r="B10" t="s">
        <v>14</v>
      </c>
      <c r="C10">
        <v>5</v>
      </c>
      <c r="D10">
        <v>4007</v>
      </c>
      <c r="E10">
        <v>801</v>
      </c>
      <c r="F10">
        <v>1809</v>
      </c>
      <c r="G10">
        <v>361</v>
      </c>
      <c r="H10">
        <v>170</v>
      </c>
      <c r="I10">
        <v>34</v>
      </c>
      <c r="J10">
        <f t="shared" si="2"/>
        <v>10.617647058823529</v>
      </c>
      <c r="K10">
        <f t="shared" si="3"/>
        <v>1.3664200051033426</v>
      </c>
    </row>
    <row r="11" spans="1:11" x14ac:dyDescent="0.3">
      <c r="A11">
        <v>18</v>
      </c>
      <c r="B11" t="s">
        <v>15</v>
      </c>
      <c r="C11">
        <v>16</v>
      </c>
      <c r="D11">
        <v>4783</v>
      </c>
      <c r="E11">
        <v>298</v>
      </c>
      <c r="F11">
        <v>1799</v>
      </c>
      <c r="G11">
        <v>112</v>
      </c>
      <c r="H11">
        <v>195</v>
      </c>
      <c r="I11">
        <v>12</v>
      </c>
      <c r="J11">
        <f t="shared" si="2"/>
        <v>9.3333333333333339</v>
      </c>
      <c r="K11">
        <f t="shared" si="3"/>
        <v>1.567364123500893</v>
      </c>
    </row>
    <row r="12" spans="1:11" x14ac:dyDescent="0.3">
      <c r="A12">
        <v>45</v>
      </c>
      <c r="B12" t="s">
        <v>16</v>
      </c>
      <c r="C12">
        <v>15</v>
      </c>
      <c r="D12">
        <v>5331</v>
      </c>
      <c r="E12">
        <v>355</v>
      </c>
      <c r="F12">
        <v>1608</v>
      </c>
      <c r="G12">
        <v>107</v>
      </c>
      <c r="H12">
        <v>350</v>
      </c>
      <c r="I12">
        <v>23</v>
      </c>
      <c r="J12">
        <f t="shared" si="2"/>
        <v>4.6521739130434785</v>
      </c>
      <c r="K12">
        <f t="shared" si="3"/>
        <v>2.8132176575657053</v>
      </c>
    </row>
    <row r="13" spans="1:11" x14ac:dyDescent="0.3">
      <c r="A13">
        <v>7</v>
      </c>
      <c r="B13" t="s">
        <v>17</v>
      </c>
      <c r="C13">
        <v>6</v>
      </c>
      <c r="D13">
        <v>4255</v>
      </c>
      <c r="E13">
        <v>709</v>
      </c>
      <c r="F13">
        <v>1482</v>
      </c>
      <c r="G13">
        <v>247</v>
      </c>
      <c r="H13">
        <v>193</v>
      </c>
      <c r="I13">
        <v>32</v>
      </c>
      <c r="J13">
        <f t="shared" si="2"/>
        <v>7.71875</v>
      </c>
      <c r="K13">
        <f t="shared" si="3"/>
        <v>1.551288594029089</v>
      </c>
    </row>
    <row r="14" spans="1:11" x14ac:dyDescent="0.3">
      <c r="A14">
        <v>5</v>
      </c>
      <c r="B14" t="s">
        <v>18</v>
      </c>
      <c r="C14">
        <v>6</v>
      </c>
      <c r="D14">
        <v>4340</v>
      </c>
      <c r="E14">
        <v>723</v>
      </c>
      <c r="F14">
        <v>1468</v>
      </c>
      <c r="G14">
        <v>244</v>
      </c>
      <c r="H14">
        <v>186</v>
      </c>
      <c r="I14">
        <v>31</v>
      </c>
      <c r="J14">
        <f t="shared" si="2"/>
        <v>7.870967741935484</v>
      </c>
      <c r="K14">
        <f t="shared" si="3"/>
        <v>1.495024240877775</v>
      </c>
    </row>
    <row r="15" spans="1:11" x14ac:dyDescent="0.3">
      <c r="A15">
        <v>15</v>
      </c>
      <c r="B15" t="s">
        <v>19</v>
      </c>
      <c r="C15">
        <v>3</v>
      </c>
      <c r="D15">
        <v>3261</v>
      </c>
      <c r="E15">
        <v>1087</v>
      </c>
      <c r="F15">
        <v>1306</v>
      </c>
      <c r="G15">
        <v>435</v>
      </c>
      <c r="H15">
        <v>101</v>
      </c>
      <c r="I15">
        <v>33</v>
      </c>
      <c r="J15">
        <f t="shared" si="2"/>
        <v>13.181818181818182</v>
      </c>
      <c r="K15">
        <f t="shared" si="3"/>
        <v>0.81181423832610355</v>
      </c>
    </row>
    <row r="16" spans="1:11" x14ac:dyDescent="0.3">
      <c r="A16">
        <v>2</v>
      </c>
      <c r="B16" t="s">
        <v>20</v>
      </c>
      <c r="C16">
        <v>45</v>
      </c>
      <c r="D16">
        <v>6937</v>
      </c>
      <c r="E16">
        <v>154</v>
      </c>
      <c r="F16">
        <v>1080</v>
      </c>
      <c r="G16">
        <v>24</v>
      </c>
      <c r="H16">
        <v>448</v>
      </c>
      <c r="I16">
        <v>9</v>
      </c>
      <c r="J16">
        <f t="shared" si="2"/>
        <v>2.6666666666666665</v>
      </c>
      <c r="K16">
        <f t="shared" si="3"/>
        <v>3.600918601684103</v>
      </c>
    </row>
    <row r="17" spans="1:11" x14ac:dyDescent="0.3">
      <c r="A17">
        <v>37</v>
      </c>
      <c r="B17" t="s">
        <v>21</v>
      </c>
      <c r="C17">
        <v>2</v>
      </c>
      <c r="D17">
        <v>1593</v>
      </c>
      <c r="E17">
        <v>796</v>
      </c>
      <c r="F17">
        <v>1042</v>
      </c>
      <c r="G17">
        <v>521</v>
      </c>
      <c r="H17">
        <v>80</v>
      </c>
      <c r="I17">
        <v>40</v>
      </c>
      <c r="J17">
        <f t="shared" si="2"/>
        <v>13.025</v>
      </c>
      <c r="K17">
        <f t="shared" si="3"/>
        <v>0.64302117887216126</v>
      </c>
    </row>
    <row r="18" spans="1:11" x14ac:dyDescent="0.3">
      <c r="A18">
        <v>10</v>
      </c>
      <c r="B18" t="s">
        <v>22</v>
      </c>
      <c r="C18">
        <v>36</v>
      </c>
      <c r="D18">
        <v>8553</v>
      </c>
      <c r="E18">
        <v>237</v>
      </c>
      <c r="F18">
        <v>975</v>
      </c>
      <c r="G18">
        <v>27</v>
      </c>
      <c r="H18">
        <v>251</v>
      </c>
      <c r="I18">
        <v>6</v>
      </c>
      <c r="J18">
        <f t="shared" si="2"/>
        <v>4.5</v>
      </c>
      <c r="K18">
        <f t="shared" si="3"/>
        <v>2.017478948711406</v>
      </c>
    </row>
    <row r="19" spans="1:11" x14ac:dyDescent="0.3">
      <c r="A19">
        <v>3</v>
      </c>
      <c r="B19" t="s">
        <v>23</v>
      </c>
      <c r="C19">
        <v>8</v>
      </c>
      <c r="D19">
        <v>2782</v>
      </c>
      <c r="E19">
        <v>347</v>
      </c>
      <c r="F19">
        <v>844</v>
      </c>
      <c r="G19">
        <v>105</v>
      </c>
      <c r="H19">
        <v>158</v>
      </c>
      <c r="I19">
        <v>19</v>
      </c>
      <c r="J19">
        <f t="shared" si="2"/>
        <v>5.5263157894736841</v>
      </c>
      <c r="K19">
        <f t="shared" si="3"/>
        <v>1.2699668282725185</v>
      </c>
    </row>
    <row r="20" spans="1:11" x14ac:dyDescent="0.3">
      <c r="A20">
        <v>51</v>
      </c>
      <c r="B20" t="s">
        <v>24</v>
      </c>
      <c r="C20">
        <v>13</v>
      </c>
      <c r="D20">
        <v>3607</v>
      </c>
      <c r="E20">
        <v>277</v>
      </c>
      <c r="F20">
        <v>744</v>
      </c>
      <c r="G20">
        <v>57</v>
      </c>
      <c r="H20">
        <v>296</v>
      </c>
      <c r="I20">
        <v>22</v>
      </c>
      <c r="J20">
        <f t="shared" si="2"/>
        <v>2.5909090909090908</v>
      </c>
    </row>
    <row r="21" spans="1:11" x14ac:dyDescent="0.3">
      <c r="A21">
        <v>35</v>
      </c>
      <c r="B21" t="s">
        <v>25</v>
      </c>
      <c r="C21">
        <v>2</v>
      </c>
      <c r="D21">
        <v>1995</v>
      </c>
      <c r="E21">
        <v>997</v>
      </c>
      <c r="F21">
        <v>655</v>
      </c>
      <c r="G21">
        <v>327</v>
      </c>
      <c r="H21">
        <v>77</v>
      </c>
      <c r="I21">
        <v>38</v>
      </c>
      <c r="J21">
        <f t="shared" si="2"/>
        <v>8.6052631578947363</v>
      </c>
    </row>
    <row r="22" spans="1:11" x14ac:dyDescent="0.3">
      <c r="A22">
        <v>41</v>
      </c>
      <c r="B22" t="s">
        <v>26</v>
      </c>
      <c r="C22">
        <v>30</v>
      </c>
      <c r="D22">
        <v>4891</v>
      </c>
      <c r="E22">
        <v>163</v>
      </c>
      <c r="F22">
        <v>591</v>
      </c>
      <c r="G22">
        <v>19</v>
      </c>
      <c r="H22">
        <v>225</v>
      </c>
      <c r="I22">
        <v>7</v>
      </c>
      <c r="J22">
        <f t="shared" si="2"/>
        <v>2.7142857142857144</v>
      </c>
    </row>
    <row r="23" spans="1:11" x14ac:dyDescent="0.3">
      <c r="A23">
        <v>42</v>
      </c>
      <c r="B23" t="s">
        <v>27</v>
      </c>
      <c r="C23">
        <v>4</v>
      </c>
      <c r="D23">
        <v>1396</v>
      </c>
      <c r="E23">
        <v>349</v>
      </c>
      <c r="F23">
        <v>501</v>
      </c>
      <c r="G23">
        <v>125</v>
      </c>
      <c r="H23">
        <v>85</v>
      </c>
      <c r="I23">
        <v>21</v>
      </c>
      <c r="J23">
        <f t="shared" si="2"/>
        <v>5.9523809523809526</v>
      </c>
    </row>
    <row r="24" spans="1:11" x14ac:dyDescent="0.3">
      <c r="A24">
        <v>30</v>
      </c>
      <c r="B24" t="s">
        <v>28</v>
      </c>
      <c r="C24">
        <v>11</v>
      </c>
      <c r="D24">
        <v>2007</v>
      </c>
      <c r="E24">
        <v>182</v>
      </c>
      <c r="F24">
        <v>498</v>
      </c>
      <c r="G24">
        <v>45</v>
      </c>
      <c r="H24">
        <v>90</v>
      </c>
      <c r="I24">
        <v>8</v>
      </c>
      <c r="J24">
        <f t="shared" si="2"/>
        <v>5.625</v>
      </c>
    </row>
    <row r="25" spans="1:11" x14ac:dyDescent="0.3">
      <c r="A25">
        <v>23</v>
      </c>
      <c r="B25" t="s">
        <v>29</v>
      </c>
      <c r="C25">
        <v>3</v>
      </c>
      <c r="D25">
        <v>1342</v>
      </c>
      <c r="E25">
        <v>447</v>
      </c>
      <c r="F25">
        <v>481</v>
      </c>
      <c r="G25">
        <v>160</v>
      </c>
      <c r="H25">
        <v>107</v>
      </c>
      <c r="I25">
        <v>35</v>
      </c>
      <c r="J25">
        <f t="shared" si="2"/>
        <v>4.5714285714285712</v>
      </c>
    </row>
    <row r="26" spans="1:11" x14ac:dyDescent="0.3">
      <c r="A26">
        <v>40</v>
      </c>
      <c r="B26" t="s">
        <v>30</v>
      </c>
      <c r="C26">
        <v>11</v>
      </c>
      <c r="D26">
        <v>1795</v>
      </c>
      <c r="E26">
        <v>163</v>
      </c>
      <c r="F26">
        <v>449</v>
      </c>
      <c r="G26">
        <v>40</v>
      </c>
      <c r="H26">
        <v>128</v>
      </c>
      <c r="I26">
        <v>11</v>
      </c>
      <c r="J26">
        <f t="shared" si="2"/>
        <v>3.6363636363636362</v>
      </c>
    </row>
    <row r="27" spans="1:11" x14ac:dyDescent="0.3">
      <c r="A27">
        <v>21</v>
      </c>
      <c r="B27" t="s">
        <v>31</v>
      </c>
      <c r="C27">
        <v>18</v>
      </c>
      <c r="D27">
        <v>2483</v>
      </c>
      <c r="E27">
        <v>137</v>
      </c>
      <c r="F27">
        <v>432</v>
      </c>
      <c r="G27">
        <v>24</v>
      </c>
      <c r="H27">
        <v>179</v>
      </c>
      <c r="I27">
        <v>9</v>
      </c>
      <c r="J27">
        <f t="shared" si="2"/>
        <v>2.6666666666666665</v>
      </c>
    </row>
    <row r="28" spans="1:11" x14ac:dyDescent="0.3">
      <c r="A28">
        <v>8</v>
      </c>
      <c r="B28" t="s">
        <v>32</v>
      </c>
      <c r="C28">
        <v>3</v>
      </c>
      <c r="D28">
        <v>1856</v>
      </c>
      <c r="E28">
        <v>618</v>
      </c>
      <c r="F28">
        <v>373</v>
      </c>
      <c r="G28">
        <v>124</v>
      </c>
      <c r="H28">
        <v>67</v>
      </c>
      <c r="I28">
        <v>22</v>
      </c>
      <c r="J28">
        <f t="shared" si="2"/>
        <v>5.6363636363636367</v>
      </c>
    </row>
    <row r="29" spans="1:11" x14ac:dyDescent="0.3">
      <c r="A29">
        <v>47</v>
      </c>
      <c r="B29" t="s">
        <v>33</v>
      </c>
      <c r="C29">
        <v>17</v>
      </c>
      <c r="D29">
        <v>3020</v>
      </c>
      <c r="E29">
        <v>177</v>
      </c>
      <c r="F29">
        <v>361</v>
      </c>
      <c r="G29">
        <v>21</v>
      </c>
      <c r="H29">
        <v>130</v>
      </c>
      <c r="I29">
        <v>7</v>
      </c>
      <c r="J29">
        <f t="shared" si="2"/>
        <v>3</v>
      </c>
    </row>
    <row r="30" spans="1:11" x14ac:dyDescent="0.3">
      <c r="A30">
        <v>1</v>
      </c>
      <c r="B30" t="s">
        <v>34</v>
      </c>
      <c r="C30">
        <v>1</v>
      </c>
      <c r="D30">
        <v>502</v>
      </c>
      <c r="E30">
        <v>502</v>
      </c>
      <c r="F30">
        <v>351</v>
      </c>
      <c r="G30">
        <v>351</v>
      </c>
      <c r="H30">
        <v>18</v>
      </c>
      <c r="I30">
        <v>18</v>
      </c>
      <c r="J30">
        <f t="shared" si="2"/>
        <v>19.5</v>
      </c>
    </row>
    <row r="31" spans="1:11" x14ac:dyDescent="0.3">
      <c r="A31">
        <v>20</v>
      </c>
      <c r="B31" t="s">
        <v>35</v>
      </c>
      <c r="C31">
        <v>4</v>
      </c>
      <c r="D31">
        <v>1017</v>
      </c>
      <c r="E31">
        <v>254</v>
      </c>
      <c r="F31">
        <v>273</v>
      </c>
      <c r="G31">
        <v>68</v>
      </c>
      <c r="H31">
        <v>91</v>
      </c>
      <c r="I31">
        <v>22</v>
      </c>
      <c r="J31">
        <f t="shared" si="2"/>
        <v>3.0909090909090908</v>
      </c>
    </row>
    <row r="32" spans="1:11" x14ac:dyDescent="0.3">
      <c r="A32">
        <v>29</v>
      </c>
      <c r="B32" t="s">
        <v>36</v>
      </c>
      <c r="C32">
        <v>2</v>
      </c>
      <c r="D32">
        <v>672</v>
      </c>
      <c r="E32">
        <v>336</v>
      </c>
      <c r="F32">
        <v>243</v>
      </c>
      <c r="G32">
        <v>121</v>
      </c>
      <c r="H32">
        <v>23</v>
      </c>
      <c r="I32">
        <v>11</v>
      </c>
      <c r="J32">
        <f t="shared" si="2"/>
        <v>11</v>
      </c>
    </row>
    <row r="33" spans="1:10" x14ac:dyDescent="0.3">
      <c r="A33">
        <v>34</v>
      </c>
      <c r="B33" t="s">
        <v>37</v>
      </c>
      <c r="C33">
        <v>13</v>
      </c>
      <c r="D33">
        <v>2092</v>
      </c>
      <c r="E33">
        <v>160</v>
      </c>
      <c r="F33">
        <v>230</v>
      </c>
      <c r="G33">
        <v>17</v>
      </c>
      <c r="H33">
        <v>72</v>
      </c>
      <c r="I33">
        <v>5</v>
      </c>
      <c r="J33">
        <f t="shared" si="2"/>
        <v>3.4</v>
      </c>
    </row>
    <row r="34" spans="1:10" x14ac:dyDescent="0.3">
      <c r="A34">
        <v>12</v>
      </c>
      <c r="B34" t="s">
        <v>38</v>
      </c>
      <c r="C34">
        <v>1</v>
      </c>
      <c r="D34">
        <v>236</v>
      </c>
      <c r="E34">
        <v>236</v>
      </c>
      <c r="F34">
        <v>224</v>
      </c>
      <c r="G34">
        <v>224</v>
      </c>
      <c r="H34">
        <v>11</v>
      </c>
      <c r="I34">
        <v>11</v>
      </c>
      <c r="J34">
        <f t="shared" si="2"/>
        <v>20.363636363636363</v>
      </c>
    </row>
    <row r="35" spans="1:10" x14ac:dyDescent="0.3">
      <c r="A35">
        <v>24</v>
      </c>
      <c r="B35" t="s">
        <v>39</v>
      </c>
      <c r="C35">
        <v>1</v>
      </c>
      <c r="D35">
        <v>213</v>
      </c>
      <c r="E35">
        <v>213</v>
      </c>
      <c r="F35">
        <v>174</v>
      </c>
      <c r="G35">
        <v>174</v>
      </c>
      <c r="H35">
        <v>37</v>
      </c>
      <c r="I35">
        <v>37</v>
      </c>
      <c r="J35">
        <f t="shared" si="2"/>
        <v>4.7027027027027026</v>
      </c>
    </row>
    <row r="36" spans="1:10" x14ac:dyDescent="0.3">
      <c r="A36">
        <v>60</v>
      </c>
      <c r="B36" t="s">
        <v>40</v>
      </c>
      <c r="C36">
        <v>7</v>
      </c>
      <c r="D36">
        <v>853</v>
      </c>
      <c r="E36">
        <v>121</v>
      </c>
      <c r="F36">
        <v>172</v>
      </c>
      <c r="G36">
        <v>24</v>
      </c>
      <c r="H36">
        <v>65</v>
      </c>
      <c r="I36">
        <v>9</v>
      </c>
      <c r="J36">
        <f t="shared" ref="J36:J66" si="4">G36/I36</f>
        <v>2.6666666666666665</v>
      </c>
    </row>
    <row r="37" spans="1:10" x14ac:dyDescent="0.3">
      <c r="A37">
        <v>52</v>
      </c>
      <c r="B37" t="s">
        <v>41</v>
      </c>
      <c r="C37">
        <v>1</v>
      </c>
      <c r="D37">
        <v>184</v>
      </c>
      <c r="E37">
        <v>184</v>
      </c>
      <c r="F37">
        <v>146</v>
      </c>
      <c r="G37">
        <v>146</v>
      </c>
      <c r="H37">
        <v>10</v>
      </c>
      <c r="I37">
        <v>10</v>
      </c>
      <c r="J37">
        <f t="shared" si="4"/>
        <v>14.6</v>
      </c>
    </row>
    <row r="38" spans="1:10" x14ac:dyDescent="0.3">
      <c r="A38">
        <v>27</v>
      </c>
      <c r="B38" t="s">
        <v>42</v>
      </c>
      <c r="C38">
        <v>2</v>
      </c>
      <c r="D38">
        <v>498</v>
      </c>
      <c r="E38">
        <v>249</v>
      </c>
      <c r="F38">
        <v>146</v>
      </c>
      <c r="G38">
        <v>73</v>
      </c>
      <c r="H38">
        <v>27</v>
      </c>
      <c r="I38">
        <v>13</v>
      </c>
      <c r="J38">
        <f t="shared" si="4"/>
        <v>5.615384615384615</v>
      </c>
    </row>
    <row r="39" spans="1:10" x14ac:dyDescent="0.3">
      <c r="A39">
        <v>0</v>
      </c>
      <c r="B39" t="s">
        <v>43</v>
      </c>
      <c r="C39">
        <v>1</v>
      </c>
      <c r="D39">
        <v>239</v>
      </c>
      <c r="E39">
        <v>239</v>
      </c>
      <c r="F39">
        <v>140</v>
      </c>
      <c r="G39">
        <v>140</v>
      </c>
      <c r="H39">
        <v>15</v>
      </c>
      <c r="I39">
        <v>15</v>
      </c>
      <c r="J39">
        <f t="shared" si="4"/>
        <v>9.3333333333333339</v>
      </c>
    </row>
    <row r="40" spans="1:10" x14ac:dyDescent="0.3">
      <c r="A40">
        <v>44</v>
      </c>
      <c r="B40" t="s">
        <v>44</v>
      </c>
      <c r="C40">
        <v>11</v>
      </c>
      <c r="D40">
        <v>1227</v>
      </c>
      <c r="E40">
        <v>111</v>
      </c>
      <c r="F40">
        <v>139</v>
      </c>
      <c r="G40">
        <v>12</v>
      </c>
      <c r="H40">
        <v>64</v>
      </c>
      <c r="I40">
        <v>5</v>
      </c>
      <c r="J40">
        <f t="shared" si="4"/>
        <v>2.4</v>
      </c>
    </row>
    <row r="41" spans="1:10" x14ac:dyDescent="0.3">
      <c r="A41">
        <v>19</v>
      </c>
      <c r="B41" t="s">
        <v>45</v>
      </c>
      <c r="C41">
        <v>1</v>
      </c>
      <c r="D41">
        <v>259</v>
      </c>
      <c r="E41">
        <v>259</v>
      </c>
      <c r="F41">
        <v>135</v>
      </c>
      <c r="G41">
        <v>135</v>
      </c>
      <c r="H41">
        <v>18</v>
      </c>
      <c r="I41">
        <v>18</v>
      </c>
      <c r="J41">
        <f t="shared" si="4"/>
        <v>7.5</v>
      </c>
    </row>
    <row r="42" spans="1:10" x14ac:dyDescent="0.3">
      <c r="A42">
        <v>11</v>
      </c>
      <c r="B42" t="s">
        <v>46</v>
      </c>
      <c r="C42">
        <v>4</v>
      </c>
      <c r="D42">
        <v>462</v>
      </c>
      <c r="E42">
        <v>115</v>
      </c>
      <c r="F42">
        <v>131</v>
      </c>
      <c r="G42">
        <v>32</v>
      </c>
      <c r="H42">
        <v>46</v>
      </c>
      <c r="I42">
        <v>11</v>
      </c>
      <c r="J42">
        <f t="shared" si="4"/>
        <v>2.9090909090909092</v>
      </c>
    </row>
    <row r="43" spans="1:10" x14ac:dyDescent="0.3">
      <c r="A43">
        <v>46</v>
      </c>
      <c r="B43" t="s">
        <v>47</v>
      </c>
      <c r="C43">
        <v>5</v>
      </c>
      <c r="D43">
        <v>910</v>
      </c>
      <c r="E43">
        <v>182</v>
      </c>
      <c r="F43">
        <v>129</v>
      </c>
      <c r="G43">
        <v>25</v>
      </c>
      <c r="H43">
        <v>54</v>
      </c>
      <c r="I43">
        <v>10</v>
      </c>
      <c r="J43">
        <f t="shared" si="4"/>
        <v>2.5</v>
      </c>
    </row>
    <row r="44" spans="1:10" x14ac:dyDescent="0.3">
      <c r="A44">
        <v>43</v>
      </c>
      <c r="B44" t="s">
        <v>48</v>
      </c>
      <c r="C44">
        <v>4</v>
      </c>
      <c r="D44">
        <v>1237</v>
      </c>
      <c r="E44">
        <v>309</v>
      </c>
      <c r="F44">
        <v>122</v>
      </c>
      <c r="G44">
        <v>30</v>
      </c>
      <c r="H44">
        <v>16</v>
      </c>
      <c r="I44">
        <v>4</v>
      </c>
      <c r="J44">
        <f t="shared" si="4"/>
        <v>7.5</v>
      </c>
    </row>
    <row r="45" spans="1:10" x14ac:dyDescent="0.3">
      <c r="A45">
        <v>22</v>
      </c>
      <c r="B45" t="s">
        <v>49</v>
      </c>
      <c r="C45">
        <v>13</v>
      </c>
      <c r="D45">
        <v>3530</v>
      </c>
      <c r="E45">
        <v>271</v>
      </c>
      <c r="F45">
        <v>116</v>
      </c>
      <c r="G45">
        <v>8</v>
      </c>
      <c r="H45">
        <v>146</v>
      </c>
      <c r="I45">
        <v>11</v>
      </c>
      <c r="J45">
        <f t="shared" si="4"/>
        <v>0.72727272727272729</v>
      </c>
    </row>
    <row r="46" spans="1:10" x14ac:dyDescent="0.3">
      <c r="A46">
        <v>48</v>
      </c>
      <c r="B46" t="s">
        <v>51</v>
      </c>
      <c r="C46">
        <v>5</v>
      </c>
      <c r="D46">
        <v>509</v>
      </c>
      <c r="E46">
        <v>101</v>
      </c>
      <c r="F46">
        <v>90</v>
      </c>
      <c r="G46">
        <v>18</v>
      </c>
      <c r="H46">
        <v>29</v>
      </c>
      <c r="I46">
        <v>5</v>
      </c>
      <c r="J46">
        <f t="shared" si="4"/>
        <v>3.6</v>
      </c>
    </row>
    <row r="47" spans="1:10" x14ac:dyDescent="0.3">
      <c r="A47">
        <v>4</v>
      </c>
      <c r="B47" t="s">
        <v>50</v>
      </c>
      <c r="C47">
        <v>1</v>
      </c>
      <c r="D47">
        <v>997</v>
      </c>
      <c r="E47">
        <v>997</v>
      </c>
      <c r="F47">
        <v>90</v>
      </c>
      <c r="G47">
        <v>90</v>
      </c>
      <c r="H47">
        <v>34</v>
      </c>
      <c r="I47">
        <v>34</v>
      </c>
      <c r="J47">
        <f t="shared" si="4"/>
        <v>2.6470588235294117</v>
      </c>
    </row>
    <row r="48" spans="1:10" x14ac:dyDescent="0.3">
      <c r="A48">
        <v>31</v>
      </c>
      <c r="B48" t="s">
        <v>52</v>
      </c>
      <c r="C48">
        <v>1</v>
      </c>
      <c r="D48">
        <v>593</v>
      </c>
      <c r="E48">
        <v>593</v>
      </c>
      <c r="F48">
        <v>88</v>
      </c>
      <c r="G48">
        <v>88</v>
      </c>
      <c r="H48">
        <v>20</v>
      </c>
      <c r="I48">
        <v>20</v>
      </c>
      <c r="J48">
        <f t="shared" si="4"/>
        <v>4.4000000000000004</v>
      </c>
    </row>
    <row r="49" spans="1:10" x14ac:dyDescent="0.3">
      <c r="A49">
        <v>54</v>
      </c>
      <c r="B49" t="s">
        <v>53</v>
      </c>
      <c r="C49">
        <v>9</v>
      </c>
      <c r="D49">
        <v>5295</v>
      </c>
      <c r="E49">
        <v>588</v>
      </c>
      <c r="F49">
        <v>80</v>
      </c>
      <c r="G49">
        <v>8</v>
      </c>
      <c r="H49">
        <v>168</v>
      </c>
      <c r="I49">
        <v>18</v>
      </c>
      <c r="J49">
        <f t="shared" si="4"/>
        <v>0.44444444444444442</v>
      </c>
    </row>
    <row r="50" spans="1:10" x14ac:dyDescent="0.3">
      <c r="A50">
        <v>13</v>
      </c>
      <c r="B50" t="s">
        <v>54</v>
      </c>
      <c r="C50">
        <v>1</v>
      </c>
      <c r="D50">
        <v>335</v>
      </c>
      <c r="E50">
        <v>335</v>
      </c>
      <c r="F50">
        <v>74</v>
      </c>
      <c r="G50">
        <v>74</v>
      </c>
      <c r="H50">
        <v>10</v>
      </c>
      <c r="I50">
        <v>10</v>
      </c>
      <c r="J50">
        <f t="shared" si="4"/>
        <v>7.4</v>
      </c>
    </row>
    <row r="51" spans="1:10" x14ac:dyDescent="0.3">
      <c r="A51">
        <v>32</v>
      </c>
      <c r="B51" t="s">
        <v>55</v>
      </c>
      <c r="C51">
        <v>2</v>
      </c>
      <c r="D51">
        <v>242</v>
      </c>
      <c r="E51">
        <v>121</v>
      </c>
      <c r="F51">
        <v>63</v>
      </c>
      <c r="G51">
        <v>31</v>
      </c>
      <c r="H51">
        <v>18</v>
      </c>
      <c r="I51">
        <v>9</v>
      </c>
      <c r="J51">
        <f t="shared" si="4"/>
        <v>3.4444444444444446</v>
      </c>
    </row>
    <row r="52" spans="1:10" x14ac:dyDescent="0.3">
      <c r="A52">
        <v>36</v>
      </c>
      <c r="B52" t="s">
        <v>56</v>
      </c>
      <c r="C52">
        <v>2</v>
      </c>
      <c r="D52">
        <v>707</v>
      </c>
      <c r="E52">
        <v>353</v>
      </c>
      <c r="F52">
        <v>62</v>
      </c>
      <c r="G52">
        <v>31</v>
      </c>
      <c r="H52">
        <v>14</v>
      </c>
      <c r="I52">
        <v>7</v>
      </c>
      <c r="J52">
        <f t="shared" si="4"/>
        <v>4.4285714285714288</v>
      </c>
    </row>
    <row r="53" spans="1:10" x14ac:dyDescent="0.3">
      <c r="A53">
        <v>9</v>
      </c>
      <c r="B53" t="s">
        <v>57</v>
      </c>
      <c r="C53">
        <v>2</v>
      </c>
      <c r="D53">
        <v>34</v>
      </c>
      <c r="E53">
        <v>17</v>
      </c>
      <c r="F53">
        <v>54</v>
      </c>
      <c r="G53">
        <v>27</v>
      </c>
      <c r="H53">
        <v>4</v>
      </c>
      <c r="I53">
        <v>2</v>
      </c>
      <c r="J53">
        <f t="shared" si="4"/>
        <v>13.5</v>
      </c>
    </row>
    <row r="54" spans="1:10" x14ac:dyDescent="0.3">
      <c r="A54">
        <v>28</v>
      </c>
      <c r="B54" t="s">
        <v>58</v>
      </c>
      <c r="C54">
        <v>1</v>
      </c>
      <c r="D54">
        <v>313</v>
      </c>
      <c r="E54">
        <v>313</v>
      </c>
      <c r="F54">
        <v>54</v>
      </c>
      <c r="G54">
        <v>54</v>
      </c>
      <c r="H54">
        <v>7</v>
      </c>
      <c r="I54">
        <v>7</v>
      </c>
      <c r="J54">
        <f t="shared" si="4"/>
        <v>7.7142857142857144</v>
      </c>
    </row>
    <row r="55" spans="1:10" x14ac:dyDescent="0.3">
      <c r="A55">
        <v>53</v>
      </c>
      <c r="B55" t="s">
        <v>59</v>
      </c>
      <c r="C55">
        <v>1</v>
      </c>
      <c r="D55">
        <v>101</v>
      </c>
      <c r="E55">
        <v>101</v>
      </c>
      <c r="F55">
        <v>48</v>
      </c>
      <c r="G55">
        <v>48</v>
      </c>
      <c r="H55">
        <v>7</v>
      </c>
      <c r="I55">
        <v>7</v>
      </c>
      <c r="J55">
        <f t="shared" si="4"/>
        <v>6.8571428571428568</v>
      </c>
    </row>
    <row r="56" spans="1:10" x14ac:dyDescent="0.3">
      <c r="A56">
        <v>50</v>
      </c>
      <c r="B56" t="s">
        <v>60</v>
      </c>
      <c r="C56">
        <v>1</v>
      </c>
      <c r="D56">
        <v>176</v>
      </c>
      <c r="E56">
        <v>176</v>
      </c>
      <c r="F56">
        <v>37</v>
      </c>
      <c r="G56">
        <v>37</v>
      </c>
      <c r="H56">
        <v>13</v>
      </c>
      <c r="I56">
        <v>13</v>
      </c>
      <c r="J56">
        <f t="shared" si="4"/>
        <v>2.8461538461538463</v>
      </c>
    </row>
    <row r="57" spans="1:10" x14ac:dyDescent="0.3">
      <c r="A57">
        <v>25</v>
      </c>
      <c r="B57" t="s">
        <v>61</v>
      </c>
      <c r="C57">
        <v>1</v>
      </c>
      <c r="D57">
        <v>367</v>
      </c>
      <c r="E57">
        <v>367</v>
      </c>
      <c r="F57">
        <v>28</v>
      </c>
      <c r="G57">
        <v>28</v>
      </c>
      <c r="H57">
        <v>8</v>
      </c>
      <c r="I57">
        <v>8</v>
      </c>
      <c r="J57">
        <f t="shared" si="4"/>
        <v>3.5</v>
      </c>
    </row>
    <row r="58" spans="1:10" x14ac:dyDescent="0.3">
      <c r="A58">
        <v>55</v>
      </c>
      <c r="B58" t="s">
        <v>62</v>
      </c>
      <c r="C58">
        <v>4</v>
      </c>
      <c r="D58">
        <v>336</v>
      </c>
      <c r="E58">
        <v>84</v>
      </c>
      <c r="F58">
        <v>25</v>
      </c>
      <c r="G58">
        <v>6</v>
      </c>
      <c r="H58">
        <v>15</v>
      </c>
      <c r="I58">
        <v>3</v>
      </c>
      <c r="J58">
        <f t="shared" si="4"/>
        <v>2</v>
      </c>
    </row>
    <row r="59" spans="1:10" x14ac:dyDescent="0.3">
      <c r="A59">
        <v>62</v>
      </c>
      <c r="B59" t="s">
        <v>64</v>
      </c>
      <c r="C59">
        <v>1</v>
      </c>
      <c r="D59">
        <v>281</v>
      </c>
      <c r="E59">
        <v>281</v>
      </c>
      <c r="F59">
        <v>24</v>
      </c>
      <c r="G59">
        <v>24</v>
      </c>
      <c r="H59">
        <v>9</v>
      </c>
      <c r="I59">
        <v>9</v>
      </c>
      <c r="J59">
        <f t="shared" si="4"/>
        <v>2.6666666666666665</v>
      </c>
    </row>
    <row r="60" spans="1:10" x14ac:dyDescent="0.3">
      <c r="A60">
        <v>61</v>
      </c>
      <c r="B60" t="s">
        <v>63</v>
      </c>
      <c r="C60">
        <v>2</v>
      </c>
      <c r="D60">
        <v>163</v>
      </c>
      <c r="E60">
        <v>81</v>
      </c>
      <c r="F60">
        <v>24</v>
      </c>
      <c r="G60">
        <v>12</v>
      </c>
      <c r="H60">
        <v>15</v>
      </c>
      <c r="I60">
        <v>7</v>
      </c>
      <c r="J60">
        <f t="shared" si="4"/>
        <v>1.7142857142857142</v>
      </c>
    </row>
    <row r="61" spans="1:10" x14ac:dyDescent="0.3">
      <c r="A61">
        <v>59</v>
      </c>
      <c r="B61" t="s">
        <v>65</v>
      </c>
      <c r="C61">
        <v>2</v>
      </c>
      <c r="D61">
        <v>266</v>
      </c>
      <c r="E61">
        <v>133</v>
      </c>
      <c r="F61">
        <v>16</v>
      </c>
      <c r="G61">
        <v>8</v>
      </c>
      <c r="H61">
        <v>8</v>
      </c>
      <c r="I61">
        <v>4</v>
      </c>
      <c r="J61">
        <f t="shared" si="4"/>
        <v>2</v>
      </c>
    </row>
    <row r="62" spans="1:10" x14ac:dyDescent="0.3">
      <c r="A62">
        <v>56</v>
      </c>
      <c r="B62" t="s">
        <v>66</v>
      </c>
      <c r="C62">
        <v>2</v>
      </c>
      <c r="D62">
        <v>195</v>
      </c>
      <c r="E62">
        <v>97</v>
      </c>
      <c r="F62">
        <v>12</v>
      </c>
      <c r="G62">
        <v>6</v>
      </c>
      <c r="H62">
        <v>6</v>
      </c>
      <c r="I62">
        <v>3</v>
      </c>
      <c r="J62">
        <f t="shared" si="4"/>
        <v>2</v>
      </c>
    </row>
    <row r="63" spans="1:10" x14ac:dyDescent="0.3">
      <c r="A63">
        <v>6</v>
      </c>
      <c r="B63" t="s">
        <v>67</v>
      </c>
      <c r="C63">
        <v>1</v>
      </c>
      <c r="D63">
        <v>11</v>
      </c>
      <c r="E63">
        <v>11</v>
      </c>
      <c r="F63">
        <v>8</v>
      </c>
      <c r="G63">
        <v>8</v>
      </c>
      <c r="H63">
        <v>1</v>
      </c>
      <c r="I63">
        <v>1</v>
      </c>
      <c r="J63">
        <f t="shared" si="4"/>
        <v>8</v>
      </c>
    </row>
    <row r="64" spans="1:10" x14ac:dyDescent="0.3">
      <c r="A64">
        <v>26</v>
      </c>
      <c r="B64" t="s">
        <v>69</v>
      </c>
      <c r="C64">
        <v>1</v>
      </c>
      <c r="D64">
        <v>0</v>
      </c>
      <c r="E64">
        <v>0</v>
      </c>
      <c r="F64">
        <v>4</v>
      </c>
      <c r="G64">
        <v>4</v>
      </c>
      <c r="H64">
        <v>1</v>
      </c>
      <c r="I64">
        <v>1</v>
      </c>
      <c r="J64">
        <f t="shared" si="4"/>
        <v>4</v>
      </c>
    </row>
    <row r="65" spans="1:10" x14ac:dyDescent="0.3">
      <c r="A65">
        <v>58</v>
      </c>
      <c r="B65" t="s">
        <v>68</v>
      </c>
      <c r="C65">
        <v>1</v>
      </c>
      <c r="D65">
        <v>0</v>
      </c>
      <c r="E65">
        <v>0</v>
      </c>
      <c r="F65">
        <v>4</v>
      </c>
      <c r="G65">
        <v>4</v>
      </c>
      <c r="H65">
        <v>2</v>
      </c>
      <c r="I65">
        <v>2</v>
      </c>
      <c r="J65">
        <f t="shared" si="4"/>
        <v>2</v>
      </c>
    </row>
    <row r="66" spans="1:10" x14ac:dyDescent="0.3">
      <c r="A66">
        <v>57</v>
      </c>
      <c r="B66" t="s">
        <v>70</v>
      </c>
      <c r="C66">
        <v>1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f t="shared" si="4"/>
        <v>0</v>
      </c>
    </row>
  </sheetData>
  <sortState ref="A3:J65">
    <sortCondition descending="1" ref="F3:F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H2" sqref="H2"/>
    </sheetView>
  </sheetViews>
  <sheetFormatPr defaultRowHeight="14.4" x14ac:dyDescent="0.3"/>
  <cols>
    <col min="3" max="3" width="7.88671875" bestFit="1" customWidth="1"/>
    <col min="4" max="4" width="12.88671875" bestFit="1" customWidth="1"/>
    <col min="5" max="5" width="15.109375" bestFit="1" customWidth="1"/>
    <col min="6" max="6" width="12.21875" bestFit="1" customWidth="1"/>
    <col min="7" max="7" width="15" bestFit="1" customWidth="1"/>
    <col min="8" max="8" width="12.109375" bestFit="1" customWidth="1"/>
    <col min="9" max="9" width="20.88671875" bestFit="1" customWidth="1"/>
    <col min="10" max="10" width="21.6640625" bestFit="1" customWidth="1"/>
  </cols>
  <sheetData>
    <row r="1" spans="1:10" x14ac:dyDescent="0.3">
      <c r="C1" t="s">
        <v>73</v>
      </c>
      <c r="D1">
        <f>bytype!D1</f>
        <v>4109.2183848959676</v>
      </c>
      <c r="E1">
        <f>bytype!E1</f>
        <v>327.98175442240529</v>
      </c>
      <c r="F1">
        <f>bytype!F1</f>
        <v>963.01493603427025</v>
      </c>
      <c r="G1">
        <f>bytype!G1</f>
        <v>154.64983488051783</v>
      </c>
      <c r="H1">
        <f>bytype!H1</f>
        <v>221.46066678515103</v>
      </c>
      <c r="I1">
        <f>bytype!I1</f>
        <v>14.135780010232752</v>
      </c>
      <c r="J1">
        <f>bytype!J1</f>
        <v>4.7275626466517826</v>
      </c>
    </row>
    <row r="2" spans="1:10" x14ac:dyDescent="0.3">
      <c r="C2" t="s">
        <v>72</v>
      </c>
      <c r="D2">
        <f>bytype!D2</f>
        <v>2576.4444444444443</v>
      </c>
      <c r="E2">
        <f>bytype!E2</f>
        <v>353.74603174603175</v>
      </c>
      <c r="F2">
        <f>bytype!F2</f>
        <v>642.44444444444446</v>
      </c>
      <c r="G2">
        <f>bytype!G2</f>
        <v>118.23809523809524</v>
      </c>
      <c r="H2">
        <f>bytype!H2</f>
        <v>124.41269841269842</v>
      </c>
      <c r="I2">
        <f>bytype!I2</f>
        <v>15.952380952380953</v>
      </c>
      <c r="J2">
        <f>bytype!J2</f>
        <v>6.1521838599659855</v>
      </c>
    </row>
    <row r="3" spans="1:10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71</v>
      </c>
    </row>
    <row r="4" spans="1:10" x14ac:dyDescent="0.3">
      <c r="A4">
        <v>16</v>
      </c>
      <c r="B4" t="s">
        <v>8</v>
      </c>
      <c r="C4">
        <v>11</v>
      </c>
      <c r="D4" s="1">
        <f>bytype!D4/bytype!$D$2</f>
        <v>7.1346386061756082</v>
      </c>
      <c r="E4" s="1">
        <f>bytype!E4/bytype!$E$2</f>
        <v>4.7237279009243469</v>
      </c>
      <c r="F4" s="1">
        <f>bytype!F4/bytype!$F$2</f>
        <v>7.4309927360774815</v>
      </c>
      <c r="G4" s="1">
        <f>bytype!G4/bytype!$G$2</f>
        <v>3.670559806685461</v>
      </c>
      <c r="H4" s="1">
        <f>bytype!H4/bytype!$H$2</f>
        <v>6.9526664965552429</v>
      </c>
      <c r="I4" s="1">
        <f>bytype!I4/bytype!$I$2</f>
        <v>4.8895522388059698</v>
      </c>
      <c r="J4" s="1">
        <f>bytype!J4/bytype!$J$2</f>
        <v>0.90441096864964743</v>
      </c>
    </row>
    <row r="5" spans="1:10" x14ac:dyDescent="0.3">
      <c r="A5">
        <v>33</v>
      </c>
      <c r="B5" t="s">
        <v>9</v>
      </c>
      <c r="C5">
        <v>109</v>
      </c>
      <c r="D5" s="1">
        <f>bytype!D5/bytype!$D$2</f>
        <v>8.9778764878385378</v>
      </c>
      <c r="E5" s="1">
        <f>bytype!E5/bytype!$E$2</f>
        <v>0.59930000897424396</v>
      </c>
      <c r="F5" s="1">
        <f>bytype!F5/bytype!$F$2</f>
        <v>6.0705638187478383</v>
      </c>
      <c r="G5" s="1">
        <f>bytype!G5/bytype!$G$2</f>
        <v>0.29601288763592426</v>
      </c>
      <c r="H5" s="1">
        <f>bytype!H5/bytype!$H$2</f>
        <v>11.743174279152845</v>
      </c>
      <c r="I5" s="1">
        <f>bytype!I5/bytype!$I$2</f>
        <v>0.81492537313432833</v>
      </c>
      <c r="J5" s="1">
        <f>bytype!J5/bytype!$J$2</f>
        <v>0.43761821063692624</v>
      </c>
    </row>
    <row r="6" spans="1:10" x14ac:dyDescent="0.3">
      <c r="A6">
        <v>49</v>
      </c>
      <c r="B6" t="s">
        <v>10</v>
      </c>
      <c r="C6">
        <v>4</v>
      </c>
      <c r="D6" s="1">
        <f>bytype!D6/bytype!$D$2</f>
        <v>1.6410212178713128</v>
      </c>
      <c r="E6" s="1">
        <f>bytype!E6/bytype!$E$2</f>
        <v>2.9880193843668672</v>
      </c>
      <c r="F6" s="1">
        <f>bytype!F6/bytype!$F$2</f>
        <v>4.2774126599792455</v>
      </c>
      <c r="G6" s="1">
        <f>bytype!G6/bytype!$G$2</f>
        <v>5.8103101087394275</v>
      </c>
      <c r="H6" s="1">
        <f>bytype!H6/bytype!$H$2</f>
        <v>1.6798928298035212</v>
      </c>
      <c r="I6" s="1">
        <f>bytype!I6/bytype!$I$2</f>
        <v>3.2597014925373133</v>
      </c>
      <c r="J6" s="1">
        <f>bytype!J6/bytype!$J$2</f>
        <v>2.1474550764826308</v>
      </c>
    </row>
    <row r="7" spans="1:10" x14ac:dyDescent="0.3">
      <c r="A7">
        <v>38</v>
      </c>
      <c r="B7" t="s">
        <v>11</v>
      </c>
      <c r="C7">
        <v>5</v>
      </c>
      <c r="D7" s="1">
        <f>bytype!D7/bytype!$D$2</f>
        <v>1.7023460410557185</v>
      </c>
      <c r="E7" s="1">
        <f>bytype!E7/bytype!$E$2</f>
        <v>2.4791797541057168</v>
      </c>
      <c r="F7" s="1">
        <f>bytype!F7/bytype!$F$2</f>
        <v>3.8991698374264958</v>
      </c>
      <c r="G7" s="1">
        <f>bytype!G7/bytype!$G$2</f>
        <v>4.2372130487313733</v>
      </c>
      <c r="H7" s="1">
        <f>bytype!H7/bytype!$H$2</f>
        <v>1.3021178872161265</v>
      </c>
      <c r="I7" s="1">
        <f>bytype!I7/bytype!$I$2</f>
        <v>2.0059701492537312</v>
      </c>
      <c r="J7" s="1">
        <f>bytype!J7/bytype!$J$2</f>
        <v>2.5448280409627682</v>
      </c>
    </row>
    <row r="8" spans="1:10" x14ac:dyDescent="0.3">
      <c r="A8">
        <v>17</v>
      </c>
      <c r="B8" t="s">
        <v>12</v>
      </c>
      <c r="C8">
        <v>5</v>
      </c>
      <c r="D8" s="1">
        <f>bytype!D8/bytype!$D$2</f>
        <v>1.5385544247024323</v>
      </c>
      <c r="E8" s="1">
        <f>bytype!E8/bytype!$E$2</f>
        <v>2.238894373149062</v>
      </c>
      <c r="F8" s="1">
        <f>bytype!F8/bytype!$F$2</f>
        <v>3.5442753372535454</v>
      </c>
      <c r="G8" s="1">
        <f>bytype!G8/bytype!$G$2</f>
        <v>3.8481675392670156</v>
      </c>
      <c r="H8" s="1">
        <f>bytype!H8/bytype!$H$2</f>
        <v>1.028833886195458</v>
      </c>
      <c r="I8" s="1">
        <f>bytype!I8/bytype!$I$2</f>
        <v>1.5671641791044777</v>
      </c>
      <c r="J8" s="1">
        <f>bytype!J8/bytype!$J$2</f>
        <v>2.9582991039056208</v>
      </c>
    </row>
    <row r="9" spans="1:10" x14ac:dyDescent="0.3">
      <c r="A9">
        <v>39</v>
      </c>
      <c r="B9" t="s">
        <v>13</v>
      </c>
      <c r="C9">
        <v>76</v>
      </c>
      <c r="D9" s="1">
        <f>bytype!D9/bytype!$D$2</f>
        <v>5.0220372606520618</v>
      </c>
      <c r="E9" s="1">
        <f>bytype!E9/bytype!$E$2</f>
        <v>0.48057076191330877</v>
      </c>
      <c r="F9" s="1">
        <f>bytype!F9/bytype!$F$2</f>
        <v>3.1380145278450362</v>
      </c>
      <c r="G9" s="1">
        <f>bytype!G9/bytype!$G$2</f>
        <v>0.21989528795811517</v>
      </c>
      <c r="H9" s="1">
        <f>bytype!H9/bytype!$H$2</f>
        <v>3.1668793059453941</v>
      </c>
      <c r="I9" s="1">
        <f>bytype!I9/bytype!$I$2</f>
        <v>0.31343283582089554</v>
      </c>
      <c r="J9" s="1">
        <f>bytype!J9/bytype!$J$2</f>
        <v>0.84522831540160603</v>
      </c>
    </row>
    <row r="10" spans="1:10" x14ac:dyDescent="0.3">
      <c r="A10">
        <v>14</v>
      </c>
      <c r="B10" t="s">
        <v>14</v>
      </c>
      <c r="C10">
        <v>5</v>
      </c>
      <c r="D10" s="1">
        <f>bytype!D10/bytype!$D$2</f>
        <v>1.5552440917716062</v>
      </c>
      <c r="E10" s="1">
        <f>bytype!E10/bytype!$E$2</f>
        <v>2.2643363546621198</v>
      </c>
      <c r="F10" s="1">
        <f>bytype!F10/bytype!$F$2</f>
        <v>2.8158076790038047</v>
      </c>
      <c r="G10" s="1">
        <f>bytype!G10/bytype!$G$2</f>
        <v>3.0531614981876762</v>
      </c>
      <c r="H10" s="1">
        <f>bytype!H10/bytype!$H$2</f>
        <v>1.3664200051033426</v>
      </c>
      <c r="I10" s="1">
        <f>bytype!I10/bytype!$I$2</f>
        <v>2.1313432835820896</v>
      </c>
      <c r="J10" s="1">
        <f>bytype!J10/bytype!$J$2</f>
        <v>1.7258338340496593</v>
      </c>
    </row>
    <row r="11" spans="1:10" x14ac:dyDescent="0.3">
      <c r="A11">
        <v>18</v>
      </c>
      <c r="B11" t="s">
        <v>15</v>
      </c>
      <c r="C11">
        <v>16</v>
      </c>
      <c r="D11" s="1">
        <f>bytype!D11/bytype!$D$2</f>
        <v>1.8564343626013455</v>
      </c>
      <c r="E11" s="1">
        <f>bytype!E11/bytype!$E$2</f>
        <v>0.84241227676568253</v>
      </c>
      <c r="F11" s="1">
        <f>bytype!F11/bytype!$F$2</f>
        <v>2.8002421307506054</v>
      </c>
      <c r="G11" s="1">
        <f>bytype!G11/bytype!$G$2</f>
        <v>0.94724124043495772</v>
      </c>
      <c r="H11" s="1">
        <f>bytype!H11/bytype!$H$2</f>
        <v>1.567364123500893</v>
      </c>
      <c r="I11" s="1">
        <f>bytype!I11/bytype!$I$2</f>
        <v>0.75223880597014925</v>
      </c>
      <c r="J11" s="1">
        <f>bytype!J11/bytype!$J$2</f>
        <v>1.5170764635413443</v>
      </c>
    </row>
    <row r="12" spans="1:10" x14ac:dyDescent="0.3">
      <c r="A12">
        <v>45</v>
      </c>
      <c r="B12" t="s">
        <v>16</v>
      </c>
      <c r="C12">
        <v>15</v>
      </c>
      <c r="D12" s="1">
        <f>bytype!D12/bytype!$D$2</f>
        <v>2.0691305847852339</v>
      </c>
      <c r="E12" s="1">
        <f>bytype!E12/bytype!$E$2</f>
        <v>1.0035448263483802</v>
      </c>
      <c r="F12" s="1">
        <f>bytype!F12/bytype!$F$2</f>
        <v>2.5029401591144933</v>
      </c>
      <c r="G12" s="1">
        <f>bytype!G12/bytype!$G$2</f>
        <v>0.90495368505839713</v>
      </c>
      <c r="H12" s="1">
        <f>bytype!H12/bytype!$H$2</f>
        <v>2.8132176575657053</v>
      </c>
      <c r="I12" s="1">
        <f>bytype!I12/bytype!$I$2</f>
        <v>1.4417910447761193</v>
      </c>
      <c r="J12" s="1">
        <f>bytype!J12/bytype!$J$2</f>
        <v>0.75618252297635324</v>
      </c>
    </row>
    <row r="13" spans="1:10" x14ac:dyDescent="0.3">
      <c r="A13">
        <v>7</v>
      </c>
      <c r="B13" t="s">
        <v>17</v>
      </c>
      <c r="C13">
        <v>6</v>
      </c>
      <c r="D13" s="1">
        <f>bytype!D13/bytype!$D$2</f>
        <v>1.6515007762635847</v>
      </c>
      <c r="E13" s="1">
        <f>bytype!E13/bytype!$E$2</f>
        <v>2.0042627658619763</v>
      </c>
      <c r="F13" s="1">
        <f>bytype!F13/bytype!$F$2</f>
        <v>2.3068142511241785</v>
      </c>
      <c r="G13" s="1">
        <f>bytype!G13/bytype!$G$2</f>
        <v>2.0890052356020941</v>
      </c>
      <c r="H13" s="1">
        <f>bytype!H13/bytype!$H$2</f>
        <v>1.551288594029089</v>
      </c>
      <c r="I13" s="1">
        <f>bytype!I13/bytype!$I$2</f>
        <v>2.0059701492537312</v>
      </c>
      <c r="J13" s="1">
        <f>bytype!J13/bytype!$J$2</f>
        <v>1.254635780674259</v>
      </c>
    </row>
    <row r="14" spans="1:10" x14ac:dyDescent="0.3">
      <c r="A14">
        <v>5</v>
      </c>
      <c r="B14" t="s">
        <v>18</v>
      </c>
      <c r="C14">
        <v>6</v>
      </c>
      <c r="D14" s="1">
        <f>bytype!D14/bytype!$D$2</f>
        <v>1.6844919786096257</v>
      </c>
      <c r="E14" s="1">
        <f>bytype!E14/bytype!$E$2</f>
        <v>2.0438391815489543</v>
      </c>
      <c r="F14" s="1">
        <f>bytype!F14/bytype!$F$2</f>
        <v>2.2850224835696991</v>
      </c>
      <c r="G14" s="1">
        <f>bytype!G14/bytype!$G$2</f>
        <v>2.0636327023761578</v>
      </c>
      <c r="H14" s="1">
        <f>bytype!H14/bytype!$H$2</f>
        <v>1.495024240877775</v>
      </c>
      <c r="I14" s="1">
        <f>bytype!I14/bytype!$I$2</f>
        <v>1.9432835820895522</v>
      </c>
      <c r="J14" s="1">
        <f>bytype!J14/bytype!$J$2</f>
        <v>1.2793778471339445</v>
      </c>
    </row>
    <row r="15" spans="1:10" x14ac:dyDescent="0.3">
      <c r="A15">
        <v>15</v>
      </c>
      <c r="B15" t="s">
        <v>19</v>
      </c>
      <c r="C15">
        <v>3</v>
      </c>
      <c r="D15" s="1">
        <f>bytype!D15/bytype!$D$2</f>
        <v>1.2656977747110576</v>
      </c>
      <c r="E15" s="1">
        <f>bytype!E15/bytype!$E$2</f>
        <v>3.0728259894103922</v>
      </c>
      <c r="F15" s="1">
        <f>bytype!F15/bytype!$F$2</f>
        <v>2.0328606018678657</v>
      </c>
      <c r="G15" s="1">
        <f>bytype!G15/bytype!$G$2</f>
        <v>3.6790173177607732</v>
      </c>
      <c r="H15" s="1">
        <f>bytype!H15/bytype!$H$2</f>
        <v>0.81181423832610355</v>
      </c>
      <c r="I15" s="1">
        <f>bytype!I15/bytype!$I$2</f>
        <v>2.0686567164179106</v>
      </c>
      <c r="J15" s="1">
        <f>bytype!J15/bytype!$J$2</f>
        <v>2.14262422610547</v>
      </c>
    </row>
    <row r="16" spans="1:10" x14ac:dyDescent="0.3">
      <c r="A16">
        <v>2</v>
      </c>
      <c r="B16" t="s">
        <v>20</v>
      </c>
      <c r="C16">
        <v>45</v>
      </c>
      <c r="D16" s="1">
        <f>bytype!D16/bytype!$D$2</f>
        <v>2.6924702432292564</v>
      </c>
      <c r="E16" s="1">
        <f>bytype!E16/bytype!$E$2</f>
        <v>0.43534057255676212</v>
      </c>
      <c r="F16" s="1">
        <f>bytype!F16/bytype!$F$2</f>
        <v>1.681079211345555</v>
      </c>
      <c r="G16" s="1">
        <f>bytype!G16/bytype!$G$2</f>
        <v>0.20298026580749093</v>
      </c>
      <c r="H16" s="1">
        <f>bytype!H16/bytype!$H$2</f>
        <v>3.600918601684103</v>
      </c>
      <c r="I16" s="1">
        <f>bytype!I16/bytype!$I$2</f>
        <v>0.56417910447761188</v>
      </c>
      <c r="J16" s="1">
        <f>bytype!J16/bytype!$J$2</f>
        <v>0.43345041815466973</v>
      </c>
    </row>
    <row r="17" spans="1:10" x14ac:dyDescent="0.3">
      <c r="A17">
        <v>37</v>
      </c>
      <c r="B17" t="s">
        <v>21</v>
      </c>
      <c r="C17">
        <v>2</v>
      </c>
      <c r="D17" s="1">
        <f>bytype!D17/bytype!$D$2</f>
        <v>0.61829394514404001</v>
      </c>
      <c r="E17" s="1">
        <f>bytype!E17/bytype!$E$2</f>
        <v>2.2502019204881987</v>
      </c>
      <c r="F17" s="1">
        <f>bytype!F17/bytype!$F$2</f>
        <v>1.6219301279833966</v>
      </c>
      <c r="G17" s="1">
        <f>bytype!G17/bytype!$G$2</f>
        <v>4.4063632702376161</v>
      </c>
      <c r="H17" s="1">
        <f>bytype!H17/bytype!$H$2</f>
        <v>0.64302117887216126</v>
      </c>
      <c r="I17" s="1">
        <f>bytype!I17/bytype!$I$2</f>
        <v>2.5074626865671643</v>
      </c>
      <c r="J17" s="1">
        <f>bytype!J17/bytype!$J$2</f>
        <v>2.1171343861742153</v>
      </c>
    </row>
    <row r="18" spans="1:10" x14ac:dyDescent="0.3">
      <c r="A18">
        <v>10</v>
      </c>
      <c r="B18" t="s">
        <v>22</v>
      </c>
      <c r="C18">
        <v>36</v>
      </c>
      <c r="D18" s="1">
        <f>bytype!D18/bytype!$D$2</f>
        <v>3.3196912195963431</v>
      </c>
      <c r="E18" s="1">
        <f>bytype!E18/bytype!$E$2</f>
        <v>0.66997217984384816</v>
      </c>
      <c r="F18" s="1">
        <f>bytype!F18/bytype!$F$2</f>
        <v>1.5176409546869596</v>
      </c>
      <c r="G18" s="1">
        <f>bytype!G18/bytype!$G$2</f>
        <v>0.22835279903342731</v>
      </c>
      <c r="H18" s="1">
        <f>bytype!H18/bytype!$H$2</f>
        <v>2.017478948711406</v>
      </c>
      <c r="I18" s="1">
        <f>bytype!I18/bytype!$I$2</f>
        <v>0.37611940298507462</v>
      </c>
      <c r="J18" s="1">
        <f>bytype!J18/bytype!$J$2</f>
        <v>0.73144758063600523</v>
      </c>
    </row>
    <row r="19" spans="1:10" x14ac:dyDescent="0.3">
      <c r="A19">
        <v>3</v>
      </c>
      <c r="B19" t="s">
        <v>23</v>
      </c>
      <c r="C19">
        <v>8</v>
      </c>
      <c r="D19" s="1">
        <f>bytype!D19/bytype!$D$2</f>
        <v>1.0797826461963085</v>
      </c>
      <c r="E19" s="1">
        <f>bytype!E19/bytype!$E$2</f>
        <v>0.98092973167010677</v>
      </c>
      <c r="F19" s="1">
        <f>bytype!F19/bytype!$F$2</f>
        <v>1.3137322725700449</v>
      </c>
      <c r="G19" s="1">
        <f>bytype!G19/bytype!$G$2</f>
        <v>0.88803866290777278</v>
      </c>
      <c r="H19" s="1">
        <f>bytype!H19/bytype!$H$2</f>
        <v>1.2699668282725185</v>
      </c>
      <c r="I19" s="1">
        <f>bytype!I19/bytype!$I$2</f>
        <v>1.191044776119403</v>
      </c>
      <c r="J19" s="1">
        <f>bytype!J19/bytype!$J$2</f>
        <v>0.89826895867579581</v>
      </c>
    </row>
    <row r="20" spans="1:10" x14ac:dyDescent="0.3">
      <c r="A20">
        <v>51</v>
      </c>
      <c r="B20" t="s">
        <v>24</v>
      </c>
      <c r="C20">
        <v>13</v>
      </c>
      <c r="D20" s="1">
        <f>bytype!D20/bytype!$D$2</f>
        <v>1.39999137484906</v>
      </c>
      <c r="E20" s="1">
        <f>bytype!E20/bytype!$E$2</f>
        <v>0.78304765323521497</v>
      </c>
      <c r="F20" s="1">
        <f>bytype!F20/bytype!$F$2</f>
        <v>1.1580767900380491</v>
      </c>
      <c r="G20" s="1">
        <f>bytype!G20/bytype!$G$2</f>
        <v>0.48207813129279098</v>
      </c>
      <c r="H20" s="1">
        <f>bytype!H20/bytype!$H$2</f>
        <v>2.3791783618269964</v>
      </c>
      <c r="I20" s="1">
        <f>bytype!I20/bytype!$I$2</f>
        <v>1.3791044776119403</v>
      </c>
      <c r="J20" s="1">
        <f>bytype!J20/bytype!$J$2</f>
        <v>0.42113648582073027</v>
      </c>
    </row>
    <row r="21" spans="1:10" x14ac:dyDescent="0.3">
      <c r="A21">
        <v>35</v>
      </c>
      <c r="B21" t="s">
        <v>25</v>
      </c>
      <c r="C21">
        <v>2</v>
      </c>
      <c r="D21" s="1">
        <f>bytype!D21/bytype!$D$2</f>
        <v>0.77432292565119898</v>
      </c>
      <c r="E21" s="1">
        <f>bytype!E21/bytype!$E$2</f>
        <v>2.8184061742798168</v>
      </c>
      <c r="F21" s="1">
        <f>bytype!F21/bytype!$F$2</f>
        <v>1.0195434105845729</v>
      </c>
      <c r="G21" s="1">
        <f>bytype!G21/bytype!$G$2</f>
        <v>2.765606121627064</v>
      </c>
      <c r="H21" s="1">
        <f>bytype!H21/bytype!$H$2</f>
        <v>0.61890788466445523</v>
      </c>
      <c r="I21" s="1">
        <f>bytype!I21/bytype!$I$2</f>
        <v>2.3820895522388059</v>
      </c>
      <c r="J21" s="1">
        <f>bytype!J21/bytype!$J$2</f>
        <v>1.3987330927951678</v>
      </c>
    </row>
    <row r="22" spans="1:10" x14ac:dyDescent="0.3">
      <c r="A22">
        <v>41</v>
      </c>
      <c r="B22" t="s">
        <v>26</v>
      </c>
      <c r="C22">
        <v>30</v>
      </c>
      <c r="D22" s="1">
        <f>bytype!D22/bytype!$D$2</f>
        <v>1.8983525961704331</v>
      </c>
      <c r="E22" s="1">
        <f>bytype!E22/bytype!$E$2</f>
        <v>0.46078255406981961</v>
      </c>
      <c r="F22" s="1">
        <f>bytype!F22/bytype!$F$2</f>
        <v>0.91992390176409544</v>
      </c>
      <c r="G22" s="1">
        <f>bytype!G22/bytype!$G$2</f>
        <v>0.16069271043093034</v>
      </c>
      <c r="H22" s="1">
        <f>bytype!H22/bytype!$H$2</f>
        <v>1.8084970655779535</v>
      </c>
      <c r="I22" s="1">
        <f>bytype!I22/bytype!$I$2</f>
        <v>0.43880597014925371</v>
      </c>
      <c r="J22" s="1">
        <f>bytype!J22/bytype!$J$2</f>
        <v>0.44119060419314604</v>
      </c>
    </row>
    <row r="23" spans="1:10" x14ac:dyDescent="0.3">
      <c r="A23">
        <v>42</v>
      </c>
      <c r="B23" t="s">
        <v>27</v>
      </c>
      <c r="C23">
        <v>4</v>
      </c>
      <c r="D23" s="1">
        <f>bytype!D23/bytype!$D$2</f>
        <v>0.54183198205968608</v>
      </c>
      <c r="E23" s="1">
        <f>bytype!E23/bytype!$E$2</f>
        <v>0.98658350533967509</v>
      </c>
      <c r="F23" s="1">
        <f>bytype!F23/bytype!$F$2</f>
        <v>0.77983396748529921</v>
      </c>
      <c r="G23" s="1">
        <f>bytype!G23/bytype!$G$2</f>
        <v>1.0571888844140154</v>
      </c>
      <c r="H23" s="1">
        <f>bytype!H23/bytype!$H$2</f>
        <v>0.6832100025516713</v>
      </c>
      <c r="I23" s="1">
        <f>bytype!I23/bytype!$I$2</f>
        <v>1.3164179104477611</v>
      </c>
      <c r="J23" s="1">
        <f>bytype!J23/bytype!$J$2</f>
        <v>0.96752325480953072</v>
      </c>
    </row>
    <row r="24" spans="1:10" x14ac:dyDescent="0.3">
      <c r="A24">
        <v>30</v>
      </c>
      <c r="B24" t="s">
        <v>28</v>
      </c>
      <c r="C24">
        <v>11</v>
      </c>
      <c r="D24" s="1">
        <f>bytype!D24/bytype!$D$2</f>
        <v>0.77898050715887535</v>
      </c>
      <c r="E24" s="1">
        <f>bytype!E24/bytype!$E$2</f>
        <v>0.51449340393071885</v>
      </c>
      <c r="F24" s="1">
        <f>bytype!F24/bytype!$F$2</f>
        <v>0.77516430300933936</v>
      </c>
      <c r="G24" s="1">
        <f>bytype!G24/bytype!$G$2</f>
        <v>0.3805879983890455</v>
      </c>
      <c r="H24" s="1">
        <f>bytype!H24/bytype!$H$2</f>
        <v>0.72339882623118135</v>
      </c>
      <c r="I24" s="1">
        <f>bytype!I24/bytype!$I$2</f>
        <v>0.5014925373134328</v>
      </c>
      <c r="J24" s="1">
        <f>bytype!J24/bytype!$J$2</f>
        <v>0.91430947579500654</v>
      </c>
    </row>
    <row r="25" spans="1:10" x14ac:dyDescent="0.3">
      <c r="A25">
        <v>23</v>
      </c>
      <c r="B25" t="s">
        <v>29</v>
      </c>
      <c r="C25">
        <v>3</v>
      </c>
      <c r="D25" s="1">
        <f>bytype!D25/bytype!$D$2</f>
        <v>0.52087286527514232</v>
      </c>
      <c r="E25" s="1">
        <f>bytype!E25/bytype!$E$2</f>
        <v>1.2636184151485237</v>
      </c>
      <c r="F25" s="1">
        <f>bytype!F25/bytype!$F$2</f>
        <v>0.74870287097889998</v>
      </c>
      <c r="G25" s="1">
        <f>bytype!G25/bytype!$G$2</f>
        <v>1.3532017720499396</v>
      </c>
      <c r="H25" s="1">
        <f>bytype!H25/bytype!$H$2</f>
        <v>0.86004082674151561</v>
      </c>
      <c r="I25" s="1">
        <f>bytype!I25/bytype!$I$2</f>
        <v>2.1940298507462686</v>
      </c>
      <c r="J25" s="1">
        <f>bytype!J25/bytype!$J$2</f>
        <v>0.74305785969371951</v>
      </c>
    </row>
    <row r="26" spans="1:10" x14ac:dyDescent="0.3">
      <c r="A26">
        <v>40</v>
      </c>
      <c r="B26" t="s">
        <v>30</v>
      </c>
      <c r="C26">
        <v>11</v>
      </c>
      <c r="D26" s="1">
        <f>bytype!D26/bytype!$D$2</f>
        <v>0.6966965671899259</v>
      </c>
      <c r="E26" s="1">
        <f>bytype!E26/bytype!$E$2</f>
        <v>0.46078255406981961</v>
      </c>
      <c r="F26" s="1">
        <f>bytype!F26/bytype!$F$2</f>
        <v>0.69889311656866138</v>
      </c>
      <c r="G26" s="1">
        <f>bytype!G26/bytype!$G$2</f>
        <v>0.33830044301248491</v>
      </c>
      <c r="H26" s="1">
        <f>bytype!H26/bytype!$H$2</f>
        <v>1.028833886195458</v>
      </c>
      <c r="I26" s="1">
        <f>bytype!I26/bytype!$I$2</f>
        <v>0.68955223880597016</v>
      </c>
      <c r="J26" s="1">
        <f>bytype!J26/bytype!$J$2</f>
        <v>0.59106875202909515</v>
      </c>
    </row>
    <row r="27" spans="1:10" x14ac:dyDescent="0.3">
      <c r="A27">
        <v>21</v>
      </c>
      <c r="B27" t="s">
        <v>31</v>
      </c>
      <c r="C27">
        <v>18</v>
      </c>
      <c r="D27" s="1">
        <f>bytype!D27/bytype!$D$2</f>
        <v>0.9637312402967052</v>
      </c>
      <c r="E27" s="1">
        <f>bytype!E27/bytype!$E$2</f>
        <v>0.38728349636543119</v>
      </c>
      <c r="F27" s="1">
        <f>bytype!F27/bytype!$F$2</f>
        <v>0.67243168453822211</v>
      </c>
      <c r="G27" s="1">
        <f>bytype!G27/bytype!$G$2</f>
        <v>0.20298026580749093</v>
      </c>
      <c r="H27" s="1">
        <f>bytype!H27/bytype!$H$2</f>
        <v>1.4387598877264607</v>
      </c>
      <c r="I27" s="1">
        <f>bytype!I27/bytype!$I$2</f>
        <v>0.56417910447761188</v>
      </c>
      <c r="J27" s="1">
        <f>bytype!J27/bytype!$J$2</f>
        <v>0.43345041815466973</v>
      </c>
    </row>
    <row r="28" spans="1:10" x14ac:dyDescent="0.3">
      <c r="A28">
        <v>8</v>
      </c>
      <c r="B28" t="s">
        <v>32</v>
      </c>
      <c r="C28">
        <v>3</v>
      </c>
      <c r="D28" s="1">
        <f>bytype!D28/bytype!$D$2</f>
        <v>0.72037260652061419</v>
      </c>
      <c r="E28" s="1">
        <f>bytype!E28/bytype!$E$2</f>
        <v>1.7470160638966168</v>
      </c>
      <c r="F28" s="1">
        <f>bytype!F28/bytype!$F$2</f>
        <v>0.58059494984434445</v>
      </c>
      <c r="G28" s="1">
        <f>bytype!G28/bytype!$G$2</f>
        <v>1.0487313733387031</v>
      </c>
      <c r="H28" s="1">
        <f>bytype!H28/bytype!$H$2</f>
        <v>0.53853023730543503</v>
      </c>
      <c r="I28" s="1">
        <f>bytype!I28/bytype!$I$2</f>
        <v>1.3791044776119403</v>
      </c>
      <c r="J28" s="1">
        <f>bytype!J28/bytype!$J$2</f>
        <v>0.91615656564509751</v>
      </c>
    </row>
    <row r="29" spans="1:10" x14ac:dyDescent="0.3">
      <c r="A29">
        <v>47</v>
      </c>
      <c r="B29" t="s">
        <v>33</v>
      </c>
      <c r="C29">
        <v>17</v>
      </c>
      <c r="D29" s="1">
        <f>bytype!D29/bytype!$D$2</f>
        <v>1.1721580127652234</v>
      </c>
      <c r="E29" s="1">
        <f>bytype!E29/bytype!$E$2</f>
        <v>0.50035896975679794</v>
      </c>
      <c r="F29" s="1">
        <f>bytype!F29/bytype!$F$2</f>
        <v>0.56191629194050496</v>
      </c>
      <c r="G29" s="1">
        <f>bytype!G29/bytype!$G$2</f>
        <v>0.17760773258155457</v>
      </c>
      <c r="H29" s="1">
        <f>bytype!H29/bytype!$H$2</f>
        <v>1.044909415667262</v>
      </c>
      <c r="I29" s="1">
        <f>bytype!I29/bytype!$I$2</f>
        <v>0.43880597014925371</v>
      </c>
      <c r="J29" s="1">
        <f>bytype!J29/bytype!$J$2</f>
        <v>0.48763172042400349</v>
      </c>
    </row>
    <row r="30" spans="1:10" x14ac:dyDescent="0.3">
      <c r="A30">
        <v>1</v>
      </c>
      <c r="B30" t="s">
        <v>34</v>
      </c>
      <c r="C30">
        <v>1</v>
      </c>
      <c r="D30" s="1">
        <f>bytype!D30/bytype!$D$2</f>
        <v>0.19484215973779542</v>
      </c>
      <c r="E30" s="1">
        <f>bytype!E30/bytype!$E$2</f>
        <v>1.419097191061653</v>
      </c>
      <c r="F30" s="1">
        <f>bytype!F30/bytype!$F$2</f>
        <v>0.54635074368730541</v>
      </c>
      <c r="G30" s="1">
        <f>bytype!G30/bytype!$G$2</f>
        <v>2.9685863874345548</v>
      </c>
      <c r="H30" s="1">
        <f>bytype!H30/bytype!$H$2</f>
        <v>0.14467976524623627</v>
      </c>
      <c r="I30" s="1">
        <f>bytype!I30/bytype!$I$2</f>
        <v>1.1283582089552238</v>
      </c>
      <c r="J30" s="1">
        <f>bytype!J30/bytype!$J$2</f>
        <v>3.1696061827560227</v>
      </c>
    </row>
    <row r="31" spans="1:10" x14ac:dyDescent="0.3">
      <c r="A31">
        <v>20</v>
      </c>
      <c r="B31" t="s">
        <v>35</v>
      </c>
      <c r="C31">
        <v>4</v>
      </c>
      <c r="D31" s="1">
        <f>bytype!D31/bytype!$D$2</f>
        <v>0.39473003277557361</v>
      </c>
      <c r="E31" s="1">
        <f>bytype!E31/bytype!$E$2</f>
        <v>0.71802925603517909</v>
      </c>
      <c r="F31" s="1">
        <f>bytype!F31/bytype!$F$2</f>
        <v>0.42493946731234866</v>
      </c>
      <c r="G31" s="1">
        <f>bytype!G31/bytype!$G$2</f>
        <v>0.57511075312122428</v>
      </c>
      <c r="H31" s="1">
        <f>bytype!H31/bytype!$H$2</f>
        <v>0.73143659096708336</v>
      </c>
      <c r="I31" s="1">
        <f>bytype!I31/bytype!$I$2</f>
        <v>1.3791044776119403</v>
      </c>
      <c r="J31" s="1">
        <f>bytype!J31/bytype!$J$2</f>
        <v>0.50240843922473089</v>
      </c>
    </row>
    <row r="32" spans="1:10" x14ac:dyDescent="0.3">
      <c r="A32">
        <v>29</v>
      </c>
      <c r="B32" t="s">
        <v>36</v>
      </c>
      <c r="C32">
        <v>2</v>
      </c>
      <c r="D32" s="1">
        <f>bytype!D32/bytype!$D$2</f>
        <v>0.26082456442987756</v>
      </c>
      <c r="E32" s="1">
        <f>bytype!E32/bytype!$E$2</f>
        <v>0.94983397648748091</v>
      </c>
      <c r="F32" s="1">
        <f>bytype!F32/bytype!$F$2</f>
        <v>0.37824282255274988</v>
      </c>
      <c r="G32" s="1">
        <f>bytype!G32/bytype!$G$2</f>
        <v>1.0233588401127669</v>
      </c>
      <c r="H32" s="1">
        <f>bytype!H32/bytype!$H$2</f>
        <v>0.18486858892574637</v>
      </c>
      <c r="I32" s="1">
        <f>bytype!I32/bytype!$I$2</f>
        <v>0.68955223880597016</v>
      </c>
      <c r="J32" s="1">
        <f>bytype!J32/bytype!$J$2</f>
        <v>1.7879829748880127</v>
      </c>
    </row>
    <row r="33" spans="1:10" x14ac:dyDescent="0.3">
      <c r="A33">
        <v>34</v>
      </c>
      <c r="B33" t="s">
        <v>37</v>
      </c>
      <c r="C33">
        <v>13</v>
      </c>
      <c r="D33" s="1">
        <f>bytype!D33/bytype!$D$2</f>
        <v>0.81197170950491637</v>
      </c>
      <c r="E33" s="1">
        <f>bytype!E33/bytype!$E$2</f>
        <v>0.45230189356546713</v>
      </c>
      <c r="F33" s="1">
        <f>bytype!F33/bytype!$F$2</f>
        <v>0.35800760982359042</v>
      </c>
      <c r="G33" s="1">
        <f>bytype!G33/bytype!$G$2</f>
        <v>0.14377768828030607</v>
      </c>
      <c r="H33" s="1">
        <f>bytype!H33/bytype!$H$2</f>
        <v>0.57871906098494508</v>
      </c>
      <c r="I33" s="1">
        <f>bytype!I33/bytype!$I$2</f>
        <v>0.31343283582089554</v>
      </c>
      <c r="J33" s="1">
        <f>bytype!J33/bytype!$J$2</f>
        <v>0.55264928314720396</v>
      </c>
    </row>
    <row r="34" spans="1:10" x14ac:dyDescent="0.3">
      <c r="A34">
        <v>12</v>
      </c>
      <c r="B34" t="s">
        <v>38</v>
      </c>
      <c r="C34">
        <v>1</v>
      </c>
      <c r="D34" s="1">
        <f>bytype!D34/bytype!$D$2</f>
        <v>9.1599102984302225E-2</v>
      </c>
      <c r="E34" s="1">
        <f>bytype!E34/bytype!$E$2</f>
        <v>0.667145293009064</v>
      </c>
      <c r="F34" s="1">
        <f>bytype!F34/bytype!$F$2</f>
        <v>0.34866828087167068</v>
      </c>
      <c r="G34" s="1">
        <f>bytype!G34/bytype!$G$2</f>
        <v>1.8944824808699154</v>
      </c>
      <c r="H34" s="1">
        <f>bytype!H34/bytype!$H$2</f>
        <v>8.8415412094922166E-2</v>
      </c>
      <c r="I34" s="1">
        <f>bytype!I34/bytype!$I$2</f>
        <v>0.68955223880597016</v>
      </c>
      <c r="J34" s="1">
        <f>bytype!J34/bytype!$J$2</f>
        <v>3.3099850113629325</v>
      </c>
    </row>
    <row r="35" spans="1:10" x14ac:dyDescent="0.3">
      <c r="A35">
        <v>24</v>
      </c>
      <c r="B35" t="s">
        <v>39</v>
      </c>
      <c r="C35">
        <v>1</v>
      </c>
      <c r="D35" s="1">
        <f>bytype!D35/bytype!$D$2</f>
        <v>8.2672071761255822E-2</v>
      </c>
      <c r="E35" s="1">
        <f>bytype!E35/bytype!$E$2</f>
        <v>0.60212689580902812</v>
      </c>
      <c r="F35" s="1">
        <f>bytype!F35/bytype!$F$2</f>
        <v>0.27084053960567278</v>
      </c>
      <c r="G35" s="1">
        <f>bytype!G35/bytype!$G$2</f>
        <v>1.4716069271043093</v>
      </c>
      <c r="H35" s="1">
        <f>bytype!H35/bytype!$H$2</f>
        <v>0.29739729522837455</v>
      </c>
      <c r="I35" s="1">
        <f>bytype!I35/bytype!$I$2</f>
        <v>2.3194029850746269</v>
      </c>
      <c r="J35" s="1">
        <f>bytype!J35/bytype!$J$2</f>
        <v>0.76439566985384333</v>
      </c>
    </row>
    <row r="36" spans="1:10" x14ac:dyDescent="0.3">
      <c r="A36">
        <v>60</v>
      </c>
      <c r="B36" t="s">
        <v>40</v>
      </c>
      <c r="C36">
        <v>7</v>
      </c>
      <c r="D36" s="1">
        <f>bytype!D36/bytype!$D$2</f>
        <v>0.33107641883732969</v>
      </c>
      <c r="E36" s="1">
        <f>bytype!E36/bytype!$E$2</f>
        <v>0.34205330700888448</v>
      </c>
      <c r="F36" s="1">
        <f>bytype!F36/bytype!$F$2</f>
        <v>0.26772742995503285</v>
      </c>
      <c r="G36" s="1">
        <f>bytype!G36/bytype!$G$2</f>
        <v>0.20298026580749093</v>
      </c>
      <c r="H36" s="1">
        <f>bytype!H36/bytype!$H$2</f>
        <v>0.52245470783363102</v>
      </c>
      <c r="I36" s="1">
        <f>bytype!I36/bytype!$I$2</f>
        <v>0.56417910447761188</v>
      </c>
      <c r="J36" s="1">
        <f>bytype!J36/bytype!$J$2</f>
        <v>0.43345041815466973</v>
      </c>
    </row>
    <row r="37" spans="1:10" x14ac:dyDescent="0.3">
      <c r="A37">
        <v>52</v>
      </c>
      <c r="B37" t="s">
        <v>41</v>
      </c>
      <c r="C37">
        <v>1</v>
      </c>
      <c r="D37" s="1">
        <f>bytype!D37/bytype!$D$2</f>
        <v>7.1416249784371236E-2</v>
      </c>
      <c r="E37" s="1">
        <f>bytype!E37/bytype!$E$2</f>
        <v>0.52014717760028717</v>
      </c>
      <c r="F37" s="1">
        <f>bytype!F37/bytype!$F$2</f>
        <v>0.22725700449671393</v>
      </c>
      <c r="G37" s="1">
        <f>bytype!G37/bytype!$G$2</f>
        <v>1.2347966169955698</v>
      </c>
      <c r="H37" s="1">
        <f>bytype!H37/bytype!$H$2</f>
        <v>8.0377647359020157E-2</v>
      </c>
      <c r="I37" s="1">
        <f>bytype!I37/bytype!$I$2</f>
        <v>0.62686567164179108</v>
      </c>
      <c r="J37" s="1">
        <f>bytype!J37/bytype!$J$2</f>
        <v>2.3731410393968169</v>
      </c>
    </row>
    <row r="38" spans="1:10" x14ac:dyDescent="0.3">
      <c r="A38">
        <v>27</v>
      </c>
      <c r="B38" t="s">
        <v>42</v>
      </c>
      <c r="C38">
        <v>2</v>
      </c>
      <c r="D38" s="1">
        <f>bytype!D38/bytype!$D$2</f>
        <v>0.19328963256856996</v>
      </c>
      <c r="E38" s="1">
        <f>bytype!E38/bytype!$E$2</f>
        <v>0.70389482186125818</v>
      </c>
      <c r="F38" s="1">
        <f>bytype!F38/bytype!$F$2</f>
        <v>0.22725700449671393</v>
      </c>
      <c r="G38" s="1">
        <f>bytype!G38/bytype!$G$2</f>
        <v>0.61739830849778488</v>
      </c>
      <c r="H38" s="1">
        <f>bytype!H38/bytype!$H$2</f>
        <v>0.2170196478693544</v>
      </c>
      <c r="I38" s="1">
        <f>bytype!I38/bytype!$I$2</f>
        <v>0.81492537313432833</v>
      </c>
      <c r="J38" s="1">
        <f>bytype!J38/bytype!$J$2</f>
        <v>0.91274655361416024</v>
      </c>
    </row>
    <row r="39" spans="1:10" x14ac:dyDescent="0.3">
      <c r="A39">
        <v>0</v>
      </c>
      <c r="B39" t="s">
        <v>43</v>
      </c>
      <c r="C39">
        <v>1</v>
      </c>
      <c r="D39" s="1">
        <f>bytype!D39/bytype!$D$2</f>
        <v>9.276349836122133E-2</v>
      </c>
      <c r="E39" s="1">
        <f>bytype!E39/bytype!$E$2</f>
        <v>0.67562595351341648</v>
      </c>
      <c r="F39" s="1">
        <f>bytype!F39/bytype!$F$2</f>
        <v>0.21791767554479419</v>
      </c>
      <c r="G39" s="1">
        <f>bytype!G39/bytype!$G$2</f>
        <v>1.184051550543697</v>
      </c>
      <c r="H39" s="1">
        <f>bytype!H39/bytype!$H$2</f>
        <v>0.12056647103853023</v>
      </c>
      <c r="I39" s="1">
        <f>bytype!I39/bytype!$I$2</f>
        <v>0.94029850746268651</v>
      </c>
      <c r="J39" s="1">
        <f>bytype!J39/bytype!$J$2</f>
        <v>1.5170764635413443</v>
      </c>
    </row>
    <row r="40" spans="1:10" x14ac:dyDescent="0.3">
      <c r="A40">
        <v>44</v>
      </c>
      <c r="B40" t="s">
        <v>44</v>
      </c>
      <c r="C40">
        <v>11</v>
      </c>
      <c r="D40" s="1">
        <f>bytype!D40/bytype!$D$2</f>
        <v>0.47623770915991032</v>
      </c>
      <c r="E40" s="1">
        <f>bytype!E40/bytype!$E$2</f>
        <v>0.31378443866104283</v>
      </c>
      <c r="F40" s="1">
        <f>bytype!F40/bytype!$F$2</f>
        <v>0.21636112071947422</v>
      </c>
      <c r="G40" s="1">
        <f>bytype!G40/bytype!$G$2</f>
        <v>0.10149013290374546</v>
      </c>
      <c r="H40" s="1">
        <f>bytype!H40/bytype!$H$2</f>
        <v>0.51441694309772901</v>
      </c>
      <c r="I40" s="1">
        <f>bytype!I40/bytype!$I$2</f>
        <v>0.31343283582089554</v>
      </c>
      <c r="J40" s="1">
        <f>bytype!J40/bytype!$J$2</f>
        <v>0.39010537633920278</v>
      </c>
    </row>
    <row r="41" spans="1:10" x14ac:dyDescent="0.3">
      <c r="A41">
        <v>19</v>
      </c>
      <c r="B41" t="s">
        <v>45</v>
      </c>
      <c r="C41">
        <v>1</v>
      </c>
      <c r="D41" s="1">
        <f>bytype!D41/bytype!$D$2</f>
        <v>0.10052613420734863</v>
      </c>
      <c r="E41" s="1">
        <f>bytype!E41/bytype!$E$2</f>
        <v>0.73216369020909988</v>
      </c>
      <c r="F41" s="1">
        <f>bytype!F41/bytype!$F$2</f>
        <v>0.21013490141819438</v>
      </c>
      <c r="G41" s="1">
        <f>bytype!G41/bytype!$G$2</f>
        <v>1.1417639951671366</v>
      </c>
      <c r="H41" s="1">
        <f>bytype!H41/bytype!$H$2</f>
        <v>0.14467976524623627</v>
      </c>
      <c r="I41" s="1">
        <f>bytype!I41/bytype!$I$2</f>
        <v>1.1283582089552238</v>
      </c>
      <c r="J41" s="1">
        <f>bytype!J41/bytype!$J$2</f>
        <v>1.2190793010600087</v>
      </c>
    </row>
    <row r="42" spans="1:10" x14ac:dyDescent="0.3">
      <c r="A42">
        <v>11</v>
      </c>
      <c r="B42" t="s">
        <v>46</v>
      </c>
      <c r="C42">
        <v>4</v>
      </c>
      <c r="D42" s="1">
        <f>bytype!D42/bytype!$D$2</f>
        <v>0.1793168880455408</v>
      </c>
      <c r="E42" s="1">
        <f>bytype!E42/bytype!$E$2</f>
        <v>0.32509198600017947</v>
      </c>
      <c r="F42" s="1">
        <f>bytype!F42/bytype!$F$2</f>
        <v>0.20390868211691457</v>
      </c>
      <c r="G42" s="1">
        <f>bytype!G42/bytype!$G$2</f>
        <v>0.2706403544099879</v>
      </c>
      <c r="H42" s="1">
        <f>bytype!H42/bytype!$H$2</f>
        <v>0.36973717785149274</v>
      </c>
      <c r="I42" s="1">
        <f>bytype!I42/bytype!$I$2</f>
        <v>0.68955223880597016</v>
      </c>
      <c r="J42" s="1">
        <f>bytype!J42/bytype!$J$2</f>
        <v>0.47285500162327609</v>
      </c>
    </row>
    <row r="43" spans="1:10" x14ac:dyDescent="0.3">
      <c r="A43">
        <v>46</v>
      </c>
      <c r="B43" t="s">
        <v>47</v>
      </c>
      <c r="C43">
        <v>5</v>
      </c>
      <c r="D43" s="1">
        <f>bytype!D43/bytype!$D$2</f>
        <v>0.35319993099879249</v>
      </c>
      <c r="E43" s="1">
        <f>bytype!E43/bytype!$E$2</f>
        <v>0.51449340393071885</v>
      </c>
      <c r="F43" s="1">
        <f>bytype!F43/bytype!$F$2</f>
        <v>0.20079557246627464</v>
      </c>
      <c r="G43" s="1">
        <f>bytype!G43/bytype!$G$2</f>
        <v>0.21143777688280305</v>
      </c>
      <c r="H43" s="1">
        <f>bytype!H43/bytype!$H$2</f>
        <v>0.43403929573870881</v>
      </c>
      <c r="I43" s="1">
        <f>bytype!I43/bytype!$I$2</f>
        <v>0.62686567164179108</v>
      </c>
      <c r="J43" s="1">
        <f>bytype!J43/bytype!$J$2</f>
        <v>0.40635976702000287</v>
      </c>
    </row>
    <row r="44" spans="1:10" x14ac:dyDescent="0.3">
      <c r="A44">
        <v>43</v>
      </c>
      <c r="B44" t="s">
        <v>48</v>
      </c>
      <c r="C44">
        <v>4</v>
      </c>
      <c r="D44" s="1">
        <f>bytype!D44/bytype!$D$2</f>
        <v>0.48011902708297399</v>
      </c>
      <c r="E44" s="1">
        <f>bytype!E44/bytype!$E$2</f>
        <v>0.87350803194830839</v>
      </c>
      <c r="F44" s="1">
        <f>bytype!F44/bytype!$F$2</f>
        <v>0.18989968868903492</v>
      </c>
      <c r="G44" s="1">
        <f>bytype!G44/bytype!$G$2</f>
        <v>0.25372533225936367</v>
      </c>
      <c r="H44" s="1">
        <f>bytype!H44/bytype!$H$2</f>
        <v>0.12860423577443225</v>
      </c>
      <c r="I44" s="1">
        <f>bytype!I44/bytype!$I$2</f>
        <v>0.2507462686567164</v>
      </c>
      <c r="J44" s="1">
        <f>bytype!J44/bytype!$J$2</f>
        <v>1.2190793010600087</v>
      </c>
    </row>
    <row r="45" spans="1:10" x14ac:dyDescent="0.3">
      <c r="A45">
        <v>22</v>
      </c>
      <c r="B45" t="s">
        <v>49</v>
      </c>
      <c r="C45">
        <v>13</v>
      </c>
      <c r="D45" s="1">
        <f>bytype!D45/bytype!$D$2</f>
        <v>1.3701052268414697</v>
      </c>
      <c r="E45" s="1">
        <f>bytype!E45/bytype!$E$2</f>
        <v>0.7660863322265099</v>
      </c>
      <c r="F45" s="1">
        <f>bytype!F45/bytype!$F$2</f>
        <v>0.18056035973711518</v>
      </c>
      <c r="G45" s="1">
        <f>bytype!G45/bytype!$G$2</f>
        <v>6.7660088602496976E-2</v>
      </c>
      <c r="H45" s="1">
        <f>bytype!H45/bytype!$H$2</f>
        <v>1.1735136514416942</v>
      </c>
      <c r="I45" s="1">
        <f>bytype!I45/bytype!$I$2</f>
        <v>0.68955223880597016</v>
      </c>
      <c r="J45" s="1">
        <f>bytype!J45/bytype!$J$2</f>
        <v>0.11821375040581902</v>
      </c>
    </row>
    <row r="46" spans="1:10" x14ac:dyDescent="0.3">
      <c r="A46">
        <v>48</v>
      </c>
      <c r="B46" t="s">
        <v>51</v>
      </c>
      <c r="C46">
        <v>5</v>
      </c>
      <c r="D46" s="1">
        <f>bytype!D46/bytype!$D$2</f>
        <v>0.19755908228393998</v>
      </c>
      <c r="E46" s="1">
        <f>bytype!E46/bytype!$E$2</f>
        <v>0.28551557031320113</v>
      </c>
      <c r="F46" s="1">
        <f>bytype!F46/bytype!$F$2</f>
        <v>0.14008993427879626</v>
      </c>
      <c r="G46" s="1">
        <f>bytype!G46/bytype!$G$2</f>
        <v>0.15223519935561819</v>
      </c>
      <c r="H46" s="1">
        <f>bytype!H46/bytype!$H$2</f>
        <v>0.23309517734115845</v>
      </c>
      <c r="I46" s="1">
        <f>bytype!I46/bytype!$I$2</f>
        <v>0.31343283582089554</v>
      </c>
      <c r="J46" s="1">
        <f>bytype!J46/bytype!$J$2</f>
        <v>0.58515806450880414</v>
      </c>
    </row>
    <row r="47" spans="1:10" x14ac:dyDescent="0.3">
      <c r="A47">
        <v>4</v>
      </c>
      <c r="B47" t="s">
        <v>50</v>
      </c>
      <c r="C47">
        <v>1</v>
      </c>
      <c r="D47" s="1">
        <f>bytype!D47/bytype!$D$2</f>
        <v>0.38696739692944626</v>
      </c>
      <c r="E47" s="1">
        <f>bytype!E47/bytype!$E$2</f>
        <v>2.8184061742798168</v>
      </c>
      <c r="F47" s="1">
        <f>bytype!F47/bytype!$F$2</f>
        <v>0.14008993427879626</v>
      </c>
      <c r="G47" s="1">
        <f>bytype!G47/bytype!$G$2</f>
        <v>0.761175996778091</v>
      </c>
      <c r="H47" s="1">
        <f>bytype!H47/bytype!$H$2</f>
        <v>0.27328400102066852</v>
      </c>
      <c r="I47" s="1">
        <f>bytype!I47/bytype!$I$2</f>
        <v>2.1313432835820896</v>
      </c>
      <c r="J47" s="1">
        <f>bytype!J47/bytype!$J$2</f>
        <v>0.43026328272706188</v>
      </c>
    </row>
    <row r="48" spans="1:10" x14ac:dyDescent="0.3">
      <c r="A48">
        <v>31</v>
      </c>
      <c r="B48" t="s">
        <v>52</v>
      </c>
      <c r="C48">
        <v>1</v>
      </c>
      <c r="D48" s="1">
        <f>bytype!D48/bytype!$D$2</f>
        <v>0.23016215283767466</v>
      </c>
      <c r="E48" s="1">
        <f>bytype!E48/bytype!$E$2</f>
        <v>1.6763438930270125</v>
      </c>
      <c r="F48" s="1">
        <f>bytype!F48/bytype!$F$2</f>
        <v>0.13697682462815636</v>
      </c>
      <c r="G48" s="1">
        <f>bytype!G48/bytype!$G$2</f>
        <v>0.74426097462746676</v>
      </c>
      <c r="H48" s="1">
        <f>bytype!H48/bytype!$H$2</f>
        <v>0.16075529471804031</v>
      </c>
      <c r="I48" s="1">
        <f>bytype!I48/bytype!$I$2</f>
        <v>1.2537313432835822</v>
      </c>
      <c r="J48" s="1">
        <f>bytype!J48/bytype!$J$2</f>
        <v>0.7151931899552052</v>
      </c>
    </row>
    <row r="49" spans="1:10" x14ac:dyDescent="0.3">
      <c r="A49">
        <v>54</v>
      </c>
      <c r="B49" t="s">
        <v>53</v>
      </c>
      <c r="C49">
        <v>9</v>
      </c>
      <c r="D49" s="1">
        <f>bytype!D49/bytype!$D$2</f>
        <v>2.0551578402622046</v>
      </c>
      <c r="E49" s="1">
        <f>bytype!E49/bytype!$E$2</f>
        <v>1.6622094588530916</v>
      </c>
      <c r="F49" s="1">
        <f>bytype!F49/bytype!$F$2</f>
        <v>0.12452438602559668</v>
      </c>
      <c r="G49" s="1">
        <f>bytype!G49/bytype!$G$2</f>
        <v>6.7660088602496976E-2</v>
      </c>
      <c r="H49" s="1">
        <f>bytype!H49/bytype!$H$2</f>
        <v>1.3503444756315386</v>
      </c>
      <c r="I49" s="1">
        <f>bytype!I49/bytype!$I$2</f>
        <v>1.1283582089552238</v>
      </c>
      <c r="J49" s="1">
        <f>bytype!J49/bytype!$J$2</f>
        <v>7.2241736359111616E-2</v>
      </c>
    </row>
    <row r="50" spans="1:10" x14ac:dyDescent="0.3">
      <c r="A50">
        <v>13</v>
      </c>
      <c r="B50" t="s">
        <v>54</v>
      </c>
      <c r="C50">
        <v>1</v>
      </c>
      <c r="D50" s="1">
        <f>bytype!D50/bytype!$D$2</f>
        <v>0.13002415042263241</v>
      </c>
      <c r="E50" s="1">
        <f>bytype!E50/bytype!$E$2</f>
        <v>0.94700708965269675</v>
      </c>
      <c r="F50" s="1">
        <f>bytype!F50/bytype!$F$2</f>
        <v>0.11518505707367693</v>
      </c>
      <c r="G50" s="1">
        <f>bytype!G50/bytype!$G$2</f>
        <v>0.62585581957309699</v>
      </c>
      <c r="H50" s="1">
        <f>bytype!H50/bytype!$H$2</f>
        <v>8.0377647359020157E-2</v>
      </c>
      <c r="I50" s="1">
        <f>bytype!I50/bytype!$I$2</f>
        <v>0.62686567164179108</v>
      </c>
      <c r="J50" s="1">
        <f>bytype!J50/bytype!$J$2</f>
        <v>1.2028249103792086</v>
      </c>
    </row>
    <row r="51" spans="1:10" x14ac:dyDescent="0.3">
      <c r="A51">
        <v>32</v>
      </c>
      <c r="B51" t="s">
        <v>55</v>
      </c>
      <c r="C51">
        <v>2</v>
      </c>
      <c r="D51" s="1">
        <f>bytype!D51/bytype!$D$2</f>
        <v>9.3927893738140422E-2</v>
      </c>
      <c r="E51" s="1">
        <f>bytype!E51/bytype!$E$2</f>
        <v>0.34205330700888448</v>
      </c>
      <c r="F51" s="1">
        <f>bytype!F51/bytype!$F$2</f>
        <v>9.8062953995157381E-2</v>
      </c>
      <c r="G51" s="1">
        <f>bytype!G51/bytype!$G$2</f>
        <v>0.26218284333467579</v>
      </c>
      <c r="H51" s="1">
        <f>bytype!H51/bytype!$H$2</f>
        <v>0.14467976524623627</v>
      </c>
      <c r="I51" s="1">
        <f>bytype!I51/bytype!$I$2</f>
        <v>0.56417910447761188</v>
      </c>
      <c r="J51" s="1">
        <f>bytype!J51/bytype!$J$2</f>
        <v>0.55987345678311518</v>
      </c>
    </row>
    <row r="52" spans="1:10" x14ac:dyDescent="0.3">
      <c r="A52">
        <v>36</v>
      </c>
      <c r="B52" t="s">
        <v>56</v>
      </c>
      <c r="C52">
        <v>2</v>
      </c>
      <c r="D52" s="1">
        <f>bytype!D52/bytype!$D$2</f>
        <v>0.27440917716060031</v>
      </c>
      <c r="E52" s="1">
        <f>bytype!E52/bytype!$E$2</f>
        <v>0.99789105267881184</v>
      </c>
      <c r="F52" s="1">
        <f>bytype!F52/bytype!$F$2</f>
        <v>9.6506399169837428E-2</v>
      </c>
      <c r="G52" s="1">
        <f>bytype!G52/bytype!$G$2</f>
        <v>0.26218284333467579</v>
      </c>
      <c r="H52" s="1">
        <f>bytype!H52/bytype!$H$2</f>
        <v>0.11252870630262822</v>
      </c>
      <c r="I52" s="1">
        <f>bytype!I52/bytype!$I$2</f>
        <v>0.43880597014925371</v>
      </c>
      <c r="J52" s="1">
        <f>bytype!J52/bytype!$J$2</f>
        <v>0.71983730157829084</v>
      </c>
    </row>
    <row r="53" spans="1:10" x14ac:dyDescent="0.3">
      <c r="A53">
        <v>9</v>
      </c>
      <c r="B53" t="s">
        <v>57</v>
      </c>
      <c r="C53">
        <v>2</v>
      </c>
      <c r="D53" s="1">
        <f>bytype!D53/bytype!$D$2</f>
        <v>1.3196480938416423E-2</v>
      </c>
      <c r="E53" s="1">
        <f>bytype!E53/bytype!$E$2</f>
        <v>4.8057076191330879E-2</v>
      </c>
      <c r="F53" s="1">
        <f>bytype!F53/bytype!$F$2</f>
        <v>8.4053960567277763E-2</v>
      </c>
      <c r="G53" s="1">
        <f>bytype!G53/bytype!$G$2</f>
        <v>0.22835279903342731</v>
      </c>
      <c r="H53" s="1">
        <f>bytype!H53/bytype!$H$2</f>
        <v>3.2151058943608063E-2</v>
      </c>
      <c r="I53" s="1">
        <f>bytype!I53/bytype!$I$2</f>
        <v>0.1253731343283582</v>
      </c>
      <c r="J53" s="1">
        <f>bytype!J53/bytype!$J$2</f>
        <v>2.1943427419080157</v>
      </c>
    </row>
    <row r="54" spans="1:10" x14ac:dyDescent="0.3">
      <c r="A54">
        <v>28</v>
      </c>
      <c r="B54" t="s">
        <v>58</v>
      </c>
      <c r="C54">
        <v>1</v>
      </c>
      <c r="D54" s="1">
        <f>bytype!D54/bytype!$D$2</f>
        <v>0.12148525099189236</v>
      </c>
      <c r="E54" s="1">
        <f>bytype!E54/bytype!$E$2</f>
        <v>0.88481557928744503</v>
      </c>
      <c r="F54" s="1">
        <f>bytype!F54/bytype!$F$2</f>
        <v>8.4053960567277763E-2</v>
      </c>
      <c r="G54" s="1">
        <f>bytype!G54/bytype!$G$2</f>
        <v>0.45670559806685462</v>
      </c>
      <c r="H54" s="1">
        <f>bytype!H54/bytype!$H$2</f>
        <v>5.626435315131411E-2</v>
      </c>
      <c r="I54" s="1">
        <f>bytype!I54/bytype!$I$2</f>
        <v>0.43880597014925371</v>
      </c>
      <c r="J54" s="1">
        <f>bytype!J54/bytype!$J$2</f>
        <v>1.2539101382331519</v>
      </c>
    </row>
    <row r="55" spans="1:10" x14ac:dyDescent="0.3">
      <c r="A55">
        <v>53</v>
      </c>
      <c r="B55" t="s">
        <v>59</v>
      </c>
      <c r="C55">
        <v>1</v>
      </c>
      <c r="D55" s="1">
        <f>bytype!D55/bytype!$D$2</f>
        <v>3.92013110229429E-2</v>
      </c>
      <c r="E55" s="1">
        <f>bytype!E55/bytype!$E$2</f>
        <v>0.28551557031320113</v>
      </c>
      <c r="F55" s="1">
        <f>bytype!F55/bytype!$F$2</f>
        <v>7.4714631615358004E-2</v>
      </c>
      <c r="G55" s="1">
        <f>bytype!G55/bytype!$G$2</f>
        <v>0.40596053161498186</v>
      </c>
      <c r="H55" s="1">
        <f>bytype!H55/bytype!$H$2</f>
        <v>5.626435315131411E-2</v>
      </c>
      <c r="I55" s="1">
        <f>bytype!I55/bytype!$I$2</f>
        <v>0.43880597014925371</v>
      </c>
      <c r="J55" s="1">
        <f>bytype!J55/bytype!$J$2</f>
        <v>1.1145867895405792</v>
      </c>
    </row>
    <row r="56" spans="1:10" x14ac:dyDescent="0.3">
      <c r="A56">
        <v>50</v>
      </c>
      <c r="B56" t="s">
        <v>60</v>
      </c>
      <c r="C56">
        <v>1</v>
      </c>
      <c r="D56" s="1">
        <f>bytype!D56/bytype!$D$2</f>
        <v>6.8311195445920306E-2</v>
      </c>
      <c r="E56" s="1">
        <f>bytype!E56/bytype!$E$2</f>
        <v>0.49753208292201384</v>
      </c>
      <c r="F56" s="1">
        <f>bytype!F56/bytype!$F$2</f>
        <v>5.7592528536838467E-2</v>
      </c>
      <c r="G56" s="1">
        <f>bytype!G56/bytype!$G$2</f>
        <v>0.3129279097865485</v>
      </c>
      <c r="H56" s="1">
        <f>bytype!H56/bytype!$H$2</f>
        <v>0.1044909415667262</v>
      </c>
      <c r="I56" s="1">
        <f>bytype!I56/bytype!$I$2</f>
        <v>0.81492537313432833</v>
      </c>
      <c r="J56" s="1">
        <f>bytype!J56/bytype!$J$2</f>
        <v>0.46262496553046484</v>
      </c>
    </row>
    <row r="57" spans="1:10" x14ac:dyDescent="0.3">
      <c r="A57">
        <v>25</v>
      </c>
      <c r="B57" t="s">
        <v>61</v>
      </c>
      <c r="C57">
        <v>1</v>
      </c>
      <c r="D57" s="1">
        <f>bytype!D57/bytype!$D$2</f>
        <v>0.1424443677764361</v>
      </c>
      <c r="E57" s="1">
        <f>bytype!E57/bytype!$E$2</f>
        <v>1.0374674683657901</v>
      </c>
      <c r="F57" s="1">
        <f>bytype!F57/bytype!$F$2</f>
        <v>4.3583535108958835E-2</v>
      </c>
      <c r="G57" s="1">
        <f>bytype!G57/bytype!$G$2</f>
        <v>0.23681031010873943</v>
      </c>
      <c r="H57" s="1">
        <f>bytype!H57/bytype!$H$2</f>
        <v>6.4302117887216126E-2</v>
      </c>
      <c r="I57" s="1">
        <f>bytype!I57/bytype!$I$2</f>
        <v>0.5014925373134328</v>
      </c>
      <c r="J57" s="1">
        <f>bytype!J57/bytype!$J$2</f>
        <v>0.56890367382800411</v>
      </c>
    </row>
    <row r="58" spans="1:10" x14ac:dyDescent="0.3">
      <c r="A58">
        <v>55</v>
      </c>
      <c r="B58" t="s">
        <v>62</v>
      </c>
      <c r="C58">
        <v>4</v>
      </c>
      <c r="D58" s="1">
        <f>bytype!D58/bytype!$D$2</f>
        <v>0.13041228221493878</v>
      </c>
      <c r="E58" s="1">
        <f>bytype!E58/bytype!$E$2</f>
        <v>0.23745849412187023</v>
      </c>
      <c r="F58" s="1">
        <f>bytype!F58/bytype!$F$2</f>
        <v>3.8913870632998962E-2</v>
      </c>
      <c r="G58" s="1">
        <f>bytype!G58/bytype!$G$2</f>
        <v>5.0745066451872732E-2</v>
      </c>
      <c r="H58" s="1">
        <f>bytype!H58/bytype!$H$2</f>
        <v>0.12056647103853023</v>
      </c>
      <c r="I58" s="1">
        <f>bytype!I58/bytype!$I$2</f>
        <v>0.18805970149253731</v>
      </c>
      <c r="J58" s="1">
        <f>bytype!J58/bytype!$J$2</f>
        <v>0.32508781361600231</v>
      </c>
    </row>
    <row r="59" spans="1:10" x14ac:dyDescent="0.3">
      <c r="A59">
        <v>62</v>
      </c>
      <c r="B59" t="s">
        <v>64</v>
      </c>
      <c r="C59">
        <v>1</v>
      </c>
      <c r="D59" s="1">
        <f>bytype!D59/bytype!$D$2</f>
        <v>0.10906503363808867</v>
      </c>
      <c r="E59" s="1">
        <f>bytype!E59/bytype!$E$2</f>
        <v>0.79435520057435161</v>
      </c>
      <c r="F59" s="1">
        <f>bytype!F59/bytype!$F$2</f>
        <v>3.7357315807679002E-2</v>
      </c>
      <c r="G59" s="1">
        <f>bytype!G59/bytype!$G$2</f>
        <v>0.20298026580749093</v>
      </c>
      <c r="H59" s="1">
        <f>bytype!H59/bytype!$H$2</f>
        <v>7.2339882623118135E-2</v>
      </c>
      <c r="I59" s="1">
        <f>bytype!I59/bytype!$I$2</f>
        <v>0.56417910447761188</v>
      </c>
      <c r="J59" s="1">
        <f>bytype!J59/bytype!$J$2</f>
        <v>0.43345041815466973</v>
      </c>
    </row>
    <row r="60" spans="1:10" x14ac:dyDescent="0.3">
      <c r="A60">
        <v>61</v>
      </c>
      <c r="B60" t="s">
        <v>63</v>
      </c>
      <c r="C60">
        <v>2</v>
      </c>
      <c r="D60" s="1">
        <f>bytype!D60/bytype!$D$2</f>
        <v>6.3265482145937552E-2</v>
      </c>
      <c r="E60" s="1">
        <f>bytype!E60/bytype!$E$2</f>
        <v>0.22897783361751772</v>
      </c>
      <c r="F60" s="1">
        <f>bytype!F60/bytype!$F$2</f>
        <v>3.7357315807679002E-2</v>
      </c>
      <c r="G60" s="1">
        <f>bytype!G60/bytype!$G$2</f>
        <v>0.10149013290374546</v>
      </c>
      <c r="H60" s="1">
        <f>bytype!H60/bytype!$H$2</f>
        <v>0.12056647103853023</v>
      </c>
      <c r="I60" s="1">
        <f>bytype!I60/bytype!$I$2</f>
        <v>0.43880597014925371</v>
      </c>
      <c r="J60" s="1">
        <f>bytype!J60/bytype!$J$2</f>
        <v>0.2786466973851448</v>
      </c>
    </row>
    <row r="61" spans="1:10" x14ac:dyDescent="0.3">
      <c r="A61">
        <v>59</v>
      </c>
      <c r="B61" t="s">
        <v>65</v>
      </c>
      <c r="C61">
        <v>2</v>
      </c>
      <c r="D61" s="1">
        <f>bytype!D61/bytype!$D$2</f>
        <v>0.10324305675349318</v>
      </c>
      <c r="E61" s="1">
        <f>bytype!E61/bytype!$E$2</f>
        <v>0.37597594902629455</v>
      </c>
      <c r="F61" s="1">
        <f>bytype!F61/bytype!$F$2</f>
        <v>2.4904877205119337E-2</v>
      </c>
      <c r="G61" s="1">
        <f>bytype!G61/bytype!$G$2</f>
        <v>6.7660088602496976E-2</v>
      </c>
      <c r="H61" s="1">
        <f>bytype!H61/bytype!$H$2</f>
        <v>6.4302117887216126E-2</v>
      </c>
      <c r="I61" s="1">
        <f>bytype!I61/bytype!$I$2</f>
        <v>0.2507462686567164</v>
      </c>
      <c r="J61" s="1">
        <f>bytype!J61/bytype!$J$2</f>
        <v>0.32508781361600231</v>
      </c>
    </row>
    <row r="62" spans="1:10" x14ac:dyDescent="0.3">
      <c r="A62">
        <v>56</v>
      </c>
      <c r="B62" t="s">
        <v>66</v>
      </c>
      <c r="C62">
        <v>2</v>
      </c>
      <c r="D62" s="1">
        <f>bytype!D62/bytype!$D$2</f>
        <v>7.5685699499741244E-2</v>
      </c>
      <c r="E62" s="1">
        <f>bytype!E62/bytype!$E$2</f>
        <v>0.27420802297406444</v>
      </c>
      <c r="F62" s="1">
        <f>bytype!F62/bytype!$F$2</f>
        <v>1.8678657903839501E-2</v>
      </c>
      <c r="G62" s="1">
        <f>bytype!G62/bytype!$G$2</f>
        <v>5.0745066451872732E-2</v>
      </c>
      <c r="H62" s="1">
        <f>bytype!H62/bytype!$H$2</f>
        <v>4.8226588415412094E-2</v>
      </c>
      <c r="I62" s="1">
        <f>bytype!I62/bytype!$I$2</f>
        <v>0.18805970149253731</v>
      </c>
      <c r="J62" s="1">
        <f>bytype!J62/bytype!$J$2</f>
        <v>0.32508781361600231</v>
      </c>
    </row>
    <row r="63" spans="1:10" x14ac:dyDescent="0.3">
      <c r="A63">
        <v>6</v>
      </c>
      <c r="B63" t="s">
        <v>67</v>
      </c>
      <c r="C63">
        <v>1</v>
      </c>
      <c r="D63" s="1">
        <f>bytype!D63/bytype!$D$2</f>
        <v>4.2694497153700191E-3</v>
      </c>
      <c r="E63" s="1">
        <f>bytype!E63/bytype!$E$2</f>
        <v>3.1095755182625865E-2</v>
      </c>
      <c r="F63" s="1">
        <f>bytype!F63/bytype!$F$2</f>
        <v>1.2452438602559669E-2</v>
      </c>
      <c r="G63" s="1">
        <f>bytype!G63/bytype!$G$2</f>
        <v>6.7660088602496976E-2</v>
      </c>
      <c r="H63" s="1">
        <f>bytype!H63/bytype!$H$2</f>
        <v>8.0377647359020157E-3</v>
      </c>
      <c r="I63" s="1">
        <f>bytype!I63/bytype!$I$2</f>
        <v>6.2686567164179099E-2</v>
      </c>
      <c r="J63" s="1">
        <f>bytype!J63/bytype!$J$2</f>
        <v>1.3003512544640092</v>
      </c>
    </row>
    <row r="64" spans="1:10" x14ac:dyDescent="0.3">
      <c r="A64">
        <v>26</v>
      </c>
      <c r="B64" t="s">
        <v>69</v>
      </c>
      <c r="C64">
        <v>1</v>
      </c>
      <c r="D64" s="1">
        <f>bytype!D64/bytype!$D$2</f>
        <v>0</v>
      </c>
      <c r="E64" s="1">
        <f>bytype!E64/bytype!$E$2</f>
        <v>0</v>
      </c>
      <c r="F64" s="1">
        <f>bytype!F64/bytype!$F$2</f>
        <v>6.2262193012798343E-3</v>
      </c>
      <c r="G64" s="1">
        <f>bytype!G64/bytype!$G$2</f>
        <v>3.3830044301248488E-2</v>
      </c>
      <c r="H64" s="1">
        <f>bytype!H64/bytype!$H$2</f>
        <v>8.0377647359020157E-3</v>
      </c>
      <c r="I64" s="1">
        <f>bytype!I64/bytype!$I$2</f>
        <v>6.2686567164179099E-2</v>
      </c>
      <c r="J64" s="1">
        <f>bytype!J64/bytype!$J$2</f>
        <v>0.65017562723200462</v>
      </c>
    </row>
    <row r="65" spans="1:10" x14ac:dyDescent="0.3">
      <c r="A65">
        <v>58</v>
      </c>
      <c r="B65" t="s">
        <v>68</v>
      </c>
      <c r="C65">
        <v>1</v>
      </c>
      <c r="D65" s="1">
        <f>bytype!D65/bytype!$D$2</f>
        <v>0</v>
      </c>
      <c r="E65" s="1">
        <f>bytype!E65/bytype!$E$2</f>
        <v>0</v>
      </c>
      <c r="F65" s="1">
        <f>bytype!F65/bytype!$F$2</f>
        <v>6.2262193012798343E-3</v>
      </c>
      <c r="G65" s="1">
        <f>bytype!G65/bytype!$G$2</f>
        <v>3.3830044301248488E-2</v>
      </c>
      <c r="H65" s="1">
        <f>bytype!H65/bytype!$H$2</f>
        <v>1.6075529471804031E-2</v>
      </c>
      <c r="I65" s="1">
        <f>bytype!I65/bytype!$I$2</f>
        <v>0.1253731343283582</v>
      </c>
      <c r="J65" s="1">
        <f>bytype!J65/bytype!$J$2</f>
        <v>0.32508781361600231</v>
      </c>
    </row>
    <row r="66" spans="1:10" x14ac:dyDescent="0.3">
      <c r="A66">
        <v>57</v>
      </c>
      <c r="B66" t="s">
        <v>70</v>
      </c>
      <c r="C66">
        <v>1</v>
      </c>
      <c r="D66" s="1">
        <f>bytype!D66/bytype!$D$2</f>
        <v>0</v>
      </c>
      <c r="E66" s="1">
        <f>bytype!E66/bytype!$E$2</f>
        <v>0</v>
      </c>
      <c r="F66" s="1">
        <f>bytype!F66/bytype!$F$2</f>
        <v>0</v>
      </c>
      <c r="G66" s="1">
        <f>bytype!G66/bytype!$G$2</f>
        <v>0</v>
      </c>
      <c r="H66" s="1">
        <f>bytype!H66/bytype!$H$2</f>
        <v>8.0377647359020157E-3</v>
      </c>
      <c r="I66" s="1">
        <f>bytype!I66/bytype!$I$2</f>
        <v>6.2686567164179099E-2</v>
      </c>
      <c r="J66" s="1">
        <f>bytype!J66/bytype!$J$2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zoomScale="70" zoomScaleNormal="70" workbookViewId="0">
      <selection activeCell="K4" sqref="K4:K10"/>
    </sheetView>
  </sheetViews>
  <sheetFormatPr defaultRowHeight="14.4" x14ac:dyDescent="0.3"/>
  <cols>
    <col min="3" max="3" width="9.33203125" bestFit="1" customWidth="1"/>
    <col min="4" max="4" width="12.77734375" bestFit="1" customWidth="1"/>
    <col min="5" max="5" width="16.33203125" bestFit="1" customWidth="1"/>
    <col min="6" max="6" width="13" bestFit="1" customWidth="1"/>
    <col min="7" max="7" width="14.88671875" bestFit="1" customWidth="1"/>
    <col min="8" max="8" width="12" bestFit="1" customWidth="1"/>
    <col min="9" max="9" width="20.77734375" bestFit="1" customWidth="1"/>
    <col min="10" max="10" width="23.33203125" bestFit="1" customWidth="1"/>
    <col min="11" max="11" width="23.33203125" customWidth="1"/>
    <col min="12" max="12" width="8.109375" bestFit="1" customWidth="1"/>
    <col min="13" max="13" width="12.88671875" bestFit="1" customWidth="1"/>
    <col min="14" max="14" width="13.21875" bestFit="1" customWidth="1"/>
    <col min="15" max="15" width="12.5546875" bestFit="1" customWidth="1"/>
    <col min="16" max="16" width="15" bestFit="1" customWidth="1"/>
    <col min="17" max="17" width="12.5546875" bestFit="1" customWidth="1"/>
    <col min="18" max="18" width="21" bestFit="1" customWidth="1"/>
    <col min="19" max="19" width="23.33203125" bestFit="1" customWidth="1"/>
    <col min="20" max="20" width="16.33203125" bestFit="1" customWidth="1"/>
  </cols>
  <sheetData>
    <row r="1" spans="1:22" x14ac:dyDescent="0.3">
      <c r="K1">
        <f>_xlfn.STDEV.P(K4:K66)</f>
        <v>2.1866326183628551</v>
      </c>
      <c r="L1" t="s">
        <v>73</v>
      </c>
      <c r="M1">
        <f t="shared" ref="M1:S1" si="0">_xlfn.STDEV.P(D4:D66)</f>
        <v>1.5822095818510133</v>
      </c>
      <c r="N1">
        <f t="shared" si="0"/>
        <v>0.9197793986088002</v>
      </c>
      <c r="O1">
        <f t="shared" si="0"/>
        <v>1.4870412472563208</v>
      </c>
      <c r="P1">
        <f t="shared" si="0"/>
        <v>1.2975305914100748</v>
      </c>
      <c r="Q1">
        <f t="shared" si="0"/>
        <v>1.7658648565515955</v>
      </c>
      <c r="R1">
        <f t="shared" si="0"/>
        <v>0.87906266530066279</v>
      </c>
      <c r="S1">
        <f t="shared" si="0"/>
        <v>0.76231340466748987</v>
      </c>
    </row>
    <row r="2" spans="1:22" x14ac:dyDescent="0.3">
      <c r="C2" s="1">
        <f>SUM(C4:C66)</f>
        <v>577</v>
      </c>
      <c r="D2" s="1">
        <f>SUM(D4:D66)</f>
        <v>62.999999999999986</v>
      </c>
      <c r="E2" s="1">
        <f t="shared" ref="E2:J2" si="1">SUM(E4:E66)</f>
        <v>63.000000000000014</v>
      </c>
      <c r="F2" s="1">
        <f t="shared" si="1"/>
        <v>63.000000000000007</v>
      </c>
      <c r="G2" s="1">
        <f t="shared" si="1"/>
        <v>63.000000000000007</v>
      </c>
      <c r="H2" s="1">
        <f t="shared" si="1"/>
        <v>62.999999999999993</v>
      </c>
      <c r="I2" s="1">
        <f t="shared" si="1"/>
        <v>63.000000000000007</v>
      </c>
      <c r="J2" s="1">
        <f t="shared" si="1"/>
        <v>62.999999999999979</v>
      </c>
      <c r="K2" s="1">
        <f>AVERAGE(K4:K66)</f>
        <v>1.6891542996649702</v>
      </c>
      <c r="L2" t="s">
        <v>72</v>
      </c>
      <c r="M2" s="1">
        <f t="shared" ref="M2:S2" si="2">AVERAGE(D4:D66)</f>
        <v>0.99999999999999978</v>
      </c>
      <c r="N2" s="1">
        <f t="shared" si="2"/>
        <v>1.0000000000000002</v>
      </c>
      <c r="O2" s="1">
        <f t="shared" si="2"/>
        <v>1.0000000000000002</v>
      </c>
      <c r="P2" s="1">
        <f t="shared" si="2"/>
        <v>1.0000000000000002</v>
      </c>
      <c r="Q2" s="1">
        <f t="shared" si="2"/>
        <v>0.99999999999999989</v>
      </c>
      <c r="R2" s="1">
        <f t="shared" si="2"/>
        <v>1.0000000000000002</v>
      </c>
      <c r="S2" s="1">
        <f t="shared" si="2"/>
        <v>0.99999999999999967</v>
      </c>
      <c r="T2" s="1">
        <f>AVERAGE(T4:T66)</f>
        <v>4.9108051915754647</v>
      </c>
    </row>
    <row r="3" spans="1:22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71</v>
      </c>
      <c r="K3" t="s">
        <v>74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71</v>
      </c>
      <c r="T3" t="s">
        <v>75</v>
      </c>
      <c r="U3" t="s">
        <v>0</v>
      </c>
      <c r="V3" t="s">
        <v>1</v>
      </c>
    </row>
    <row r="4" spans="1:22" x14ac:dyDescent="0.3">
      <c r="A4">
        <v>1</v>
      </c>
      <c r="B4" t="s">
        <v>10</v>
      </c>
      <c r="C4">
        <v>4</v>
      </c>
      <c r="D4" s="1">
        <v>1.6410212178713128</v>
      </c>
      <c r="E4" s="1">
        <v>2.9880193843668672</v>
      </c>
      <c r="F4" s="1">
        <v>4.2774126599792455</v>
      </c>
      <c r="G4" s="1">
        <v>5.8103101087394275</v>
      </c>
      <c r="H4" s="1">
        <v>1.6798928298035212</v>
      </c>
      <c r="I4" s="1">
        <v>3.2597014925373133</v>
      </c>
      <c r="J4" s="1">
        <v>2.1474550764826308</v>
      </c>
      <c r="K4" s="1">
        <f t="shared" ref="K4:K35" si="3">(F4/$F$2)/(C4/$C$2)</f>
        <v>9.7939170825715252</v>
      </c>
      <c r="M4">
        <f t="shared" ref="M4:M35" si="4">(D4-$M$2)/$M$1</f>
        <v>0.40514305135315126</v>
      </c>
      <c r="N4">
        <f t="shared" ref="N4:N35" si="5">(E4-$N$2)/$N$1</f>
        <v>2.1614089067159132</v>
      </c>
      <c r="O4">
        <f t="shared" ref="O4:O35" si="6">(F4-$O$2)/$O$1</f>
        <v>2.2039823481872247</v>
      </c>
      <c r="P4">
        <f t="shared" ref="P4:P35" si="7">(G4-$P$2)/$P$1</f>
        <v>3.707280691942596</v>
      </c>
      <c r="Q4">
        <f t="shared" ref="Q4:Q35" si="8">(H4-$Q$2)/$Q$1</f>
        <v>0.38501974105267889</v>
      </c>
      <c r="R4">
        <f t="shared" ref="R4:R35" si="9">(I4-$R$2)/$R$1</f>
        <v>2.5705806670386062</v>
      </c>
      <c r="S4">
        <f t="shared" ref="S4:S35" si="10">(J4-$S$2)/$S$1</f>
        <v>1.5052274687248017</v>
      </c>
      <c r="T4">
        <f t="shared" ref="T4:T35" si="11">ABS(M4)+ABS(N4)+ABS(O4)+ABS(P4)+ABS(Q4)+ABS(R4)+ABS(S4)</f>
        <v>12.93864287501497</v>
      </c>
      <c r="U4" t="s">
        <v>10</v>
      </c>
      <c r="V4">
        <v>4</v>
      </c>
    </row>
    <row r="5" spans="1:22" x14ac:dyDescent="0.3">
      <c r="A5">
        <v>44</v>
      </c>
      <c r="B5" t="s">
        <v>21</v>
      </c>
      <c r="C5">
        <v>2</v>
      </c>
      <c r="D5" s="1">
        <v>0.61829394514404001</v>
      </c>
      <c r="E5" s="1">
        <v>2.2502019204881987</v>
      </c>
      <c r="F5" s="1">
        <v>1.6219301279833966</v>
      </c>
      <c r="G5" s="1">
        <v>4.4063632702376161</v>
      </c>
      <c r="H5" s="1">
        <v>0.64302117887216126</v>
      </c>
      <c r="I5" s="1">
        <v>2.5074626865671643</v>
      </c>
      <c r="J5" s="1">
        <v>2.1171343861742153</v>
      </c>
      <c r="K5" s="1">
        <f t="shared" si="3"/>
        <v>7.4274101892572997</v>
      </c>
      <c r="M5">
        <f t="shared" si="4"/>
        <v>-0.241248731668914</v>
      </c>
      <c r="N5">
        <f t="shared" si="5"/>
        <v>1.3592410553869485</v>
      </c>
      <c r="O5">
        <f t="shared" si="6"/>
        <v>0.41823327303858876</v>
      </c>
      <c r="P5">
        <f t="shared" si="7"/>
        <v>2.6252662502051645</v>
      </c>
      <c r="Q5">
        <f t="shared" si="8"/>
        <v>-0.20215523277639244</v>
      </c>
      <c r="R5">
        <f t="shared" si="9"/>
        <v>1.7148523604418711</v>
      </c>
      <c r="S5">
        <f t="shared" si="10"/>
        <v>1.4654528955338175</v>
      </c>
      <c r="T5">
        <f t="shared" si="11"/>
        <v>8.0264497990516954</v>
      </c>
      <c r="U5" t="s">
        <v>21</v>
      </c>
      <c r="V5">
        <v>2</v>
      </c>
    </row>
    <row r="6" spans="1:22" x14ac:dyDescent="0.3">
      <c r="A6">
        <v>40</v>
      </c>
      <c r="B6" t="s">
        <v>11</v>
      </c>
      <c r="C6">
        <v>5</v>
      </c>
      <c r="D6" s="1">
        <v>1.7023460410557185</v>
      </c>
      <c r="E6" s="1">
        <v>2.4791797541057168</v>
      </c>
      <c r="F6" s="1">
        <v>3.8991698374264958</v>
      </c>
      <c r="G6" s="1">
        <v>4.2372130487313733</v>
      </c>
      <c r="H6" s="1">
        <v>1.3021178872161265</v>
      </c>
      <c r="I6" s="1">
        <v>2.0059701492537312</v>
      </c>
      <c r="J6" s="1">
        <v>2.5448280409627682</v>
      </c>
      <c r="K6" s="1">
        <f t="shared" si="3"/>
        <v>7.1422888768098023</v>
      </c>
      <c r="M6">
        <f t="shared" si="4"/>
        <v>0.443902027337017</v>
      </c>
      <c r="N6">
        <f t="shared" si="5"/>
        <v>1.6081896989028344</v>
      </c>
      <c r="O6">
        <f t="shared" si="6"/>
        <v>1.9496230133331109</v>
      </c>
      <c r="P6">
        <f t="shared" si="7"/>
        <v>2.4949030644536663</v>
      </c>
      <c r="Q6">
        <f t="shared" si="8"/>
        <v>0.17108777384363744</v>
      </c>
      <c r="R6">
        <f t="shared" si="9"/>
        <v>1.1443668227107135</v>
      </c>
      <c r="S6">
        <f t="shared" si="10"/>
        <v>2.0264999034571618</v>
      </c>
      <c r="T6">
        <f t="shared" si="11"/>
        <v>9.8385723040381414</v>
      </c>
      <c r="U6" t="s">
        <v>11</v>
      </c>
      <c r="V6">
        <v>5</v>
      </c>
    </row>
    <row r="7" spans="1:22" x14ac:dyDescent="0.3">
      <c r="A7">
        <v>23</v>
      </c>
      <c r="B7" t="s">
        <v>12</v>
      </c>
      <c r="C7">
        <v>5</v>
      </c>
      <c r="D7" s="1">
        <v>1.5385544247024323</v>
      </c>
      <c r="E7" s="1">
        <v>2.238894373149062</v>
      </c>
      <c r="F7" s="1">
        <v>3.5442753372535454</v>
      </c>
      <c r="G7" s="1">
        <v>3.8481675392670156</v>
      </c>
      <c r="H7" s="1">
        <v>1.028833886195458</v>
      </c>
      <c r="I7" s="1">
        <v>1.5671641791044777</v>
      </c>
      <c r="J7" s="1">
        <v>2.9582991039056208</v>
      </c>
      <c r="K7" s="1">
        <f t="shared" si="3"/>
        <v>6.4922122844295096</v>
      </c>
      <c r="M7">
        <f t="shared" si="4"/>
        <v>0.34038121806365396</v>
      </c>
      <c r="N7">
        <f t="shared" si="5"/>
        <v>1.3469472952133246</v>
      </c>
      <c r="O7">
        <f t="shared" si="6"/>
        <v>1.7109648719885098</v>
      </c>
      <c r="P7">
        <f t="shared" si="7"/>
        <v>2.1950677372252207</v>
      </c>
      <c r="Q7">
        <f t="shared" si="8"/>
        <v>1.6328478415820181E-2</v>
      </c>
      <c r="R7">
        <f t="shared" si="9"/>
        <v>0.64519197719595134</v>
      </c>
      <c r="S7">
        <f t="shared" si="10"/>
        <v>2.5688897662239105</v>
      </c>
      <c r="T7">
        <f t="shared" si="11"/>
        <v>8.8237713443263921</v>
      </c>
      <c r="U7" t="s">
        <v>12</v>
      </c>
      <c r="V7">
        <v>5</v>
      </c>
    </row>
    <row r="8" spans="1:22" x14ac:dyDescent="0.3">
      <c r="A8">
        <v>60</v>
      </c>
      <c r="B8" t="s">
        <v>19</v>
      </c>
      <c r="C8">
        <v>3</v>
      </c>
      <c r="D8" s="1">
        <v>1.2656977747110576</v>
      </c>
      <c r="E8" s="1">
        <v>3.0728259894103922</v>
      </c>
      <c r="F8" s="1">
        <v>2.0328606018678657</v>
      </c>
      <c r="G8" s="1">
        <v>3.6790173177607732</v>
      </c>
      <c r="H8" s="1">
        <v>0.81181423832610355</v>
      </c>
      <c r="I8" s="1">
        <v>2.0686567164179106</v>
      </c>
      <c r="J8" s="1">
        <v>2.14262422610547</v>
      </c>
      <c r="K8" s="1">
        <f t="shared" si="3"/>
        <v>6.2061405676071866</v>
      </c>
      <c r="M8">
        <f t="shared" si="4"/>
        <v>0.16792830593290953</v>
      </c>
      <c r="N8">
        <f t="shared" si="5"/>
        <v>2.2536121080180926</v>
      </c>
      <c r="O8">
        <f t="shared" si="6"/>
        <v>0.69457427880602129</v>
      </c>
      <c r="P8">
        <f t="shared" si="7"/>
        <v>2.064704551473723</v>
      </c>
      <c r="Q8">
        <f t="shared" si="8"/>
        <v>-0.10656860912979943</v>
      </c>
      <c r="R8">
        <f t="shared" si="9"/>
        <v>1.2156775149271086</v>
      </c>
      <c r="S8">
        <f t="shared" si="10"/>
        <v>1.4988903764638202</v>
      </c>
      <c r="T8">
        <f t="shared" si="11"/>
        <v>8.0019557447514735</v>
      </c>
      <c r="U8" t="s">
        <v>19</v>
      </c>
      <c r="V8">
        <v>3</v>
      </c>
    </row>
    <row r="9" spans="1:22" x14ac:dyDescent="0.3">
      <c r="A9">
        <v>16</v>
      </c>
      <c r="B9" t="s">
        <v>8</v>
      </c>
      <c r="C9">
        <v>11</v>
      </c>
      <c r="D9" s="1">
        <v>7.1346386061756082</v>
      </c>
      <c r="E9" s="1">
        <v>4.7237279009243469</v>
      </c>
      <c r="F9" s="1">
        <v>7.4309927360774815</v>
      </c>
      <c r="G9" s="1">
        <v>3.670559806685461</v>
      </c>
      <c r="H9" s="1">
        <v>6.9526664965552429</v>
      </c>
      <c r="I9" s="1">
        <v>4.8895522388059698</v>
      </c>
      <c r="J9" s="1">
        <v>0.90441096864964743</v>
      </c>
      <c r="K9" s="1">
        <f t="shared" si="3"/>
        <v>6.1871324801106882</v>
      </c>
      <c r="M9">
        <f t="shared" si="4"/>
        <v>3.877260431578696</v>
      </c>
      <c r="N9">
        <f t="shared" si="5"/>
        <v>4.048501093367193</v>
      </c>
      <c r="O9">
        <f t="shared" si="6"/>
        <v>4.3246902182054763</v>
      </c>
      <c r="P9">
        <f t="shared" si="7"/>
        <v>2.0581863921861481</v>
      </c>
      <c r="Q9">
        <f t="shared" si="8"/>
        <v>3.3709637940129178</v>
      </c>
      <c r="R9">
        <f t="shared" si="9"/>
        <v>4.4246586646648671</v>
      </c>
      <c r="S9">
        <f t="shared" si="10"/>
        <v>-0.12539334972346025</v>
      </c>
      <c r="T9">
        <f t="shared" si="11"/>
        <v>22.229653943738761</v>
      </c>
      <c r="U9" t="s">
        <v>8</v>
      </c>
      <c r="V9">
        <v>11</v>
      </c>
    </row>
    <row r="10" spans="1:22" x14ac:dyDescent="0.3">
      <c r="A10">
        <v>21</v>
      </c>
      <c r="B10" t="s">
        <v>14</v>
      </c>
      <c r="C10">
        <v>5</v>
      </c>
      <c r="D10" s="1">
        <v>1.5552440917716062</v>
      </c>
      <c r="E10" s="1">
        <v>2.2643363546621198</v>
      </c>
      <c r="F10" s="1">
        <v>2.8158076790038047</v>
      </c>
      <c r="G10" s="1">
        <v>3.0531614981876762</v>
      </c>
      <c r="H10" s="1">
        <v>1.3664200051033426</v>
      </c>
      <c r="I10" s="1">
        <v>2.1313432835820896</v>
      </c>
      <c r="J10" s="1">
        <v>1.7258338340496593</v>
      </c>
      <c r="K10" s="1">
        <f t="shared" si="3"/>
        <v>5.1578445421752219</v>
      </c>
      <c r="M10">
        <f t="shared" si="4"/>
        <v>0.35092954697065548</v>
      </c>
      <c r="N10">
        <f t="shared" si="5"/>
        <v>1.3746082556039789</v>
      </c>
      <c r="O10">
        <f t="shared" si="6"/>
        <v>1.2210876344916977</v>
      </c>
      <c r="P10">
        <f t="shared" si="7"/>
        <v>1.5823607641931812</v>
      </c>
      <c r="Q10">
        <f t="shared" si="8"/>
        <v>0.20750172570900619</v>
      </c>
      <c r="R10">
        <f t="shared" si="9"/>
        <v>1.286988207143503</v>
      </c>
      <c r="S10">
        <f t="shared" si="10"/>
        <v>0.95214622962882034</v>
      </c>
      <c r="T10">
        <f t="shared" si="11"/>
        <v>6.9756223637408432</v>
      </c>
      <c r="U10" t="s">
        <v>14</v>
      </c>
      <c r="V10">
        <v>5</v>
      </c>
    </row>
    <row r="11" spans="1:22" x14ac:dyDescent="0.3">
      <c r="A11">
        <v>13</v>
      </c>
      <c r="B11" t="s">
        <v>34</v>
      </c>
      <c r="C11">
        <v>1</v>
      </c>
      <c r="D11" s="1">
        <v>0.19484215973779542</v>
      </c>
      <c r="E11" s="1">
        <v>1.419097191061653</v>
      </c>
      <c r="F11" s="1">
        <v>0.54635074368730541</v>
      </c>
      <c r="G11" s="1">
        <v>2.9685863874345548</v>
      </c>
      <c r="H11" s="1">
        <v>0.14467976524623627</v>
      </c>
      <c r="I11" s="1">
        <v>1.1283582089552238</v>
      </c>
      <c r="J11" s="1">
        <v>3.1696061827560227</v>
      </c>
      <c r="K11" s="1">
        <f t="shared" si="3"/>
        <v>5.0038790334535745</v>
      </c>
      <c r="M11">
        <f t="shared" si="4"/>
        <v>-0.50888191393725302</v>
      </c>
      <c r="N11">
        <f t="shared" si="5"/>
        <v>0.45564968262558664</v>
      </c>
      <c r="O11">
        <f t="shared" si="6"/>
        <v>-0.30506837463298653</v>
      </c>
      <c r="P11">
        <f t="shared" si="7"/>
        <v>1.5171791713174319</v>
      </c>
      <c r="Q11">
        <f t="shared" si="8"/>
        <v>-0.48436335973300038</v>
      </c>
      <c r="R11">
        <f t="shared" si="9"/>
        <v>0.14601713168118866</v>
      </c>
      <c r="S11">
        <f t="shared" si="10"/>
        <v>2.8460816371219053</v>
      </c>
      <c r="T11">
        <f t="shared" si="11"/>
        <v>6.2632412710493526</v>
      </c>
      <c r="U11" t="s">
        <v>34</v>
      </c>
      <c r="V11">
        <v>1</v>
      </c>
    </row>
    <row r="12" spans="1:22" x14ac:dyDescent="0.3">
      <c r="A12">
        <v>11</v>
      </c>
      <c r="B12" t="s">
        <v>25</v>
      </c>
      <c r="C12">
        <v>2</v>
      </c>
      <c r="D12" s="1">
        <v>0.77432292565119898</v>
      </c>
      <c r="E12" s="1">
        <v>2.8184061742798168</v>
      </c>
      <c r="F12" s="1">
        <v>1.0195434105845729</v>
      </c>
      <c r="G12" s="1">
        <v>2.765606121627064</v>
      </c>
      <c r="H12" s="1">
        <v>0.61890788466445523</v>
      </c>
      <c r="I12" s="1">
        <v>2.3820895522388059</v>
      </c>
      <c r="J12" s="1">
        <v>1.3987330927951678</v>
      </c>
      <c r="K12" s="1">
        <f t="shared" si="3"/>
        <v>4.6688614913277657</v>
      </c>
      <c r="M12">
        <f t="shared" si="4"/>
        <v>-0.14263412188717953</v>
      </c>
      <c r="N12">
        <f t="shared" si="5"/>
        <v>1.9770025041115533</v>
      </c>
      <c r="O12">
        <f t="shared" si="6"/>
        <v>1.3142480493147989E-2</v>
      </c>
      <c r="P12">
        <f t="shared" si="7"/>
        <v>1.3607433484156346</v>
      </c>
      <c r="Q12">
        <f t="shared" si="8"/>
        <v>-0.2158104647259057</v>
      </c>
      <c r="R12">
        <f t="shared" si="9"/>
        <v>1.5722309760090816</v>
      </c>
      <c r="S12">
        <f t="shared" si="10"/>
        <v>0.52305664619539227</v>
      </c>
      <c r="T12">
        <f t="shared" si="11"/>
        <v>5.8046205418378953</v>
      </c>
      <c r="U12" t="s">
        <v>25</v>
      </c>
      <c r="V12">
        <v>2</v>
      </c>
    </row>
    <row r="13" spans="1:22" x14ac:dyDescent="0.3">
      <c r="A13">
        <v>30</v>
      </c>
      <c r="B13" t="s">
        <v>17</v>
      </c>
      <c r="C13">
        <v>6</v>
      </c>
      <c r="D13" s="1">
        <v>1.6515007762635847</v>
      </c>
      <c r="E13" s="1">
        <v>2.0042627658619763</v>
      </c>
      <c r="F13" s="1">
        <v>2.3068142511241785</v>
      </c>
      <c r="G13" s="1">
        <v>2.0890052356020941</v>
      </c>
      <c r="H13" s="1">
        <v>1.551288594029089</v>
      </c>
      <c r="I13" s="1">
        <v>2.0059701492537312</v>
      </c>
      <c r="J13" s="1">
        <v>1.254635780674259</v>
      </c>
      <c r="K13" s="1">
        <f t="shared" si="3"/>
        <v>3.5212482087265888</v>
      </c>
      <c r="M13">
        <f t="shared" si="4"/>
        <v>0.41176642066684982</v>
      </c>
      <c r="N13">
        <f t="shared" si="5"/>
        <v>1.0918517716106275</v>
      </c>
      <c r="O13">
        <f t="shared" si="6"/>
        <v>0.87880161598430973</v>
      </c>
      <c r="P13">
        <f t="shared" si="7"/>
        <v>0.83929060540964306</v>
      </c>
      <c r="Q13">
        <f t="shared" si="8"/>
        <v>0.31219183732194145</v>
      </c>
      <c r="R13">
        <f t="shared" si="9"/>
        <v>1.1443668227107135</v>
      </c>
      <c r="S13">
        <f t="shared" si="10"/>
        <v>0.3340303071088298</v>
      </c>
      <c r="T13">
        <f t="shared" si="11"/>
        <v>5.012299380812915</v>
      </c>
      <c r="U13" t="s">
        <v>17</v>
      </c>
      <c r="V13">
        <v>6</v>
      </c>
    </row>
    <row r="14" spans="1:22" x14ac:dyDescent="0.3">
      <c r="A14">
        <v>33</v>
      </c>
      <c r="B14" t="s">
        <v>18</v>
      </c>
      <c r="C14">
        <v>6</v>
      </c>
      <c r="D14" s="1">
        <v>1.6844919786096257</v>
      </c>
      <c r="E14" s="1">
        <v>2.0438391815489543</v>
      </c>
      <c r="F14" s="1">
        <v>2.2850224835696991</v>
      </c>
      <c r="G14" s="1">
        <v>2.0636327023761578</v>
      </c>
      <c r="H14" s="1">
        <v>1.495024240877775</v>
      </c>
      <c r="I14" s="1">
        <v>1.9432835820895522</v>
      </c>
      <c r="J14" s="1">
        <v>1.2793778471339445</v>
      </c>
      <c r="K14" s="1">
        <f t="shared" si="3"/>
        <v>3.4879840556077149</v>
      </c>
      <c r="M14">
        <f t="shared" si="4"/>
        <v>0.43261776850627126</v>
      </c>
      <c r="N14">
        <f t="shared" si="5"/>
        <v>1.134879932218311</v>
      </c>
      <c r="O14">
        <f t="shared" si="6"/>
        <v>0.86414716870876407</v>
      </c>
      <c r="P14">
        <f t="shared" si="7"/>
        <v>0.81973612754691849</v>
      </c>
      <c r="Q14">
        <f t="shared" si="8"/>
        <v>0.28032962943974377</v>
      </c>
      <c r="R14">
        <f t="shared" si="9"/>
        <v>1.0730561304943191</v>
      </c>
      <c r="S14">
        <f t="shared" si="10"/>
        <v>0.36648686147111037</v>
      </c>
      <c r="T14">
        <f t="shared" si="11"/>
        <v>4.9712536183854388</v>
      </c>
      <c r="U14" t="s">
        <v>18</v>
      </c>
      <c r="V14">
        <v>6</v>
      </c>
    </row>
    <row r="15" spans="1:22" x14ac:dyDescent="0.3">
      <c r="A15">
        <v>54</v>
      </c>
      <c r="B15" t="s">
        <v>38</v>
      </c>
      <c r="C15">
        <v>1</v>
      </c>
      <c r="D15" s="1">
        <v>9.1599102984302225E-2</v>
      </c>
      <c r="E15" s="1">
        <v>0.667145293009064</v>
      </c>
      <c r="F15" s="1">
        <v>0.34866828087167068</v>
      </c>
      <c r="G15" s="1">
        <v>1.8944824808699154</v>
      </c>
      <c r="H15" s="1">
        <v>8.8415412094922166E-2</v>
      </c>
      <c r="I15" s="1">
        <v>0.68955223880597016</v>
      </c>
      <c r="J15" s="1">
        <v>3.3099850113629325</v>
      </c>
      <c r="K15" s="1">
        <f t="shared" si="3"/>
        <v>3.1933586994119678</v>
      </c>
      <c r="M15">
        <f t="shared" si="4"/>
        <v>-0.57413436717591304</v>
      </c>
      <c r="N15">
        <f t="shared" si="5"/>
        <v>-0.36188536892040751</v>
      </c>
      <c r="O15">
        <f t="shared" si="6"/>
        <v>-0.43800514634686505</v>
      </c>
      <c r="P15">
        <f t="shared" si="7"/>
        <v>0.68937294179542064</v>
      </c>
      <c r="Q15">
        <f t="shared" si="8"/>
        <v>-0.516225567615198</v>
      </c>
      <c r="R15">
        <f t="shared" si="9"/>
        <v>-0.35315771383357369</v>
      </c>
      <c r="S15">
        <f t="shared" si="10"/>
        <v>3.0302300828233699</v>
      </c>
      <c r="T15">
        <f t="shared" si="11"/>
        <v>5.9630111885107482</v>
      </c>
      <c r="U15" t="s">
        <v>38</v>
      </c>
      <c r="V15">
        <v>1</v>
      </c>
    </row>
    <row r="16" spans="1:22" x14ac:dyDescent="0.3">
      <c r="A16">
        <v>55</v>
      </c>
      <c r="B16" t="s">
        <v>39</v>
      </c>
      <c r="C16">
        <v>1</v>
      </c>
      <c r="D16" s="1">
        <v>8.2672071761255822E-2</v>
      </c>
      <c r="E16" s="1">
        <v>0.60212689580902812</v>
      </c>
      <c r="F16" s="1">
        <v>0.27084053960567278</v>
      </c>
      <c r="G16" s="1">
        <v>1.4716069271043093</v>
      </c>
      <c r="H16" s="1">
        <v>0.29739729522837455</v>
      </c>
      <c r="I16" s="1">
        <v>2.3194029850746269</v>
      </c>
      <c r="J16" s="1">
        <v>0.76439566985384333</v>
      </c>
      <c r="K16" s="1">
        <f t="shared" si="3"/>
        <v>2.4805554182932252</v>
      </c>
      <c r="M16">
        <f t="shared" si="4"/>
        <v>-0.57977649659128594</v>
      </c>
      <c r="N16">
        <f t="shared" si="5"/>
        <v>-0.43257448991874536</v>
      </c>
      <c r="O16">
        <f t="shared" si="6"/>
        <v>-0.4903424580452424</v>
      </c>
      <c r="P16">
        <f t="shared" si="7"/>
        <v>0.36346497741667599</v>
      </c>
      <c r="Q16">
        <f t="shared" si="8"/>
        <v>-0.39788022405274959</v>
      </c>
      <c r="R16">
        <f t="shared" si="9"/>
        <v>1.5009202837926872</v>
      </c>
      <c r="S16">
        <f t="shared" si="10"/>
        <v>-0.30906491831784533</v>
      </c>
      <c r="T16">
        <f t="shared" si="11"/>
        <v>4.0740238481352318</v>
      </c>
      <c r="U16" t="s">
        <v>39</v>
      </c>
      <c r="V16">
        <v>1</v>
      </c>
    </row>
    <row r="17" spans="1:22" x14ac:dyDescent="0.3">
      <c r="A17">
        <v>27</v>
      </c>
      <c r="B17" t="s">
        <v>29</v>
      </c>
      <c r="C17">
        <v>3</v>
      </c>
      <c r="D17" s="1">
        <v>0.52087286527514232</v>
      </c>
      <c r="E17" s="1">
        <v>1.2636184151485237</v>
      </c>
      <c r="F17" s="1">
        <v>0.74870287097889998</v>
      </c>
      <c r="G17" s="1">
        <v>1.3532017720499396</v>
      </c>
      <c r="H17" s="1">
        <v>0.86004082674151561</v>
      </c>
      <c r="I17" s="1">
        <v>2.1940298507462686</v>
      </c>
      <c r="J17" s="1">
        <v>0.74305785969371951</v>
      </c>
      <c r="K17" s="1">
        <f t="shared" si="3"/>
        <v>2.2857225214541015</v>
      </c>
      <c r="M17">
        <f t="shared" si="4"/>
        <v>-0.30282153528885269</v>
      </c>
      <c r="N17">
        <f t="shared" si="5"/>
        <v>0.28661048023825703</v>
      </c>
      <c r="O17">
        <f t="shared" si="6"/>
        <v>-0.16899136421720537</v>
      </c>
      <c r="P17">
        <f t="shared" si="7"/>
        <v>0.27221074739062756</v>
      </c>
      <c r="Q17">
        <f t="shared" si="8"/>
        <v>-7.9258145230772889E-2</v>
      </c>
      <c r="R17">
        <f t="shared" si="9"/>
        <v>1.3582988993598977</v>
      </c>
      <c r="S17">
        <f t="shared" si="10"/>
        <v>-0.33705578143198811</v>
      </c>
      <c r="T17">
        <f t="shared" si="11"/>
        <v>2.8052469531576012</v>
      </c>
      <c r="U17" t="s">
        <v>29</v>
      </c>
      <c r="V17">
        <v>3</v>
      </c>
    </row>
    <row r="18" spans="1:22" x14ac:dyDescent="0.3">
      <c r="A18">
        <v>32</v>
      </c>
      <c r="B18" t="s">
        <v>41</v>
      </c>
      <c r="C18">
        <v>1</v>
      </c>
      <c r="D18" s="1">
        <v>7.1416249784371236E-2</v>
      </c>
      <c r="E18" s="1">
        <v>0.52014717760028717</v>
      </c>
      <c r="F18" s="1">
        <v>0.22725700449671393</v>
      </c>
      <c r="G18" s="1">
        <v>1.2347966169955698</v>
      </c>
      <c r="H18" s="1">
        <v>8.0377647359020157E-2</v>
      </c>
      <c r="I18" s="1">
        <v>0.62686567164179108</v>
      </c>
      <c r="J18" s="1">
        <v>2.3731410393968169</v>
      </c>
      <c r="K18" s="1">
        <f t="shared" si="3"/>
        <v>2.081385580866729</v>
      </c>
      <c r="M18">
        <f t="shared" si="4"/>
        <v>-0.58689048585414738</v>
      </c>
      <c r="N18">
        <f t="shared" si="5"/>
        <v>-0.52170425117751917</v>
      </c>
      <c r="O18">
        <f t="shared" si="6"/>
        <v>-0.51965135259633377</v>
      </c>
      <c r="P18">
        <f t="shared" si="7"/>
        <v>0.18095651736457891</v>
      </c>
      <c r="Q18">
        <f t="shared" si="8"/>
        <v>-0.52077731159836915</v>
      </c>
      <c r="R18">
        <f t="shared" si="9"/>
        <v>-0.42446840604996833</v>
      </c>
      <c r="S18">
        <f t="shared" si="10"/>
        <v>1.8012815083525413</v>
      </c>
      <c r="T18">
        <f t="shared" si="11"/>
        <v>4.5557298329934577</v>
      </c>
      <c r="U18" t="s">
        <v>41</v>
      </c>
      <c r="V18">
        <v>1</v>
      </c>
    </row>
    <row r="19" spans="1:22" x14ac:dyDescent="0.3">
      <c r="A19">
        <v>36</v>
      </c>
      <c r="B19" t="s">
        <v>43</v>
      </c>
      <c r="C19">
        <v>1</v>
      </c>
      <c r="D19" s="1">
        <v>9.276349836122133E-2</v>
      </c>
      <c r="E19" s="1">
        <v>0.67562595351341648</v>
      </c>
      <c r="F19" s="1">
        <v>0.21791767554479419</v>
      </c>
      <c r="G19" s="1">
        <v>1.184051550543697</v>
      </c>
      <c r="H19" s="1">
        <v>0.12056647103853023</v>
      </c>
      <c r="I19" s="1">
        <v>0.94029850746268651</v>
      </c>
      <c r="J19" s="1">
        <v>1.5170764635413443</v>
      </c>
      <c r="K19" s="1">
        <f t="shared" si="3"/>
        <v>1.9958491871324802</v>
      </c>
      <c r="M19">
        <f t="shared" si="4"/>
        <v>-0.57339843725216877</v>
      </c>
      <c r="N19">
        <f t="shared" si="5"/>
        <v>-0.35266504879018956</v>
      </c>
      <c r="O19">
        <f t="shared" si="6"/>
        <v>-0.52593183000013899</v>
      </c>
      <c r="P19">
        <f t="shared" si="7"/>
        <v>0.14184756163912957</v>
      </c>
      <c r="Q19">
        <f t="shared" si="8"/>
        <v>-0.49801859168251367</v>
      </c>
      <c r="R19">
        <f t="shared" si="9"/>
        <v>-6.7914944967995217E-2</v>
      </c>
      <c r="S19">
        <f t="shared" si="10"/>
        <v>0.67829905702220461</v>
      </c>
      <c r="T19">
        <f t="shared" si="11"/>
        <v>2.8380754713543404</v>
      </c>
      <c r="U19" t="s">
        <v>43</v>
      </c>
      <c r="V19">
        <v>1</v>
      </c>
    </row>
    <row r="20" spans="1:22" x14ac:dyDescent="0.3">
      <c r="A20">
        <v>53</v>
      </c>
      <c r="B20" t="s">
        <v>45</v>
      </c>
      <c r="C20">
        <v>1</v>
      </c>
      <c r="D20" s="1">
        <v>0.10052613420734863</v>
      </c>
      <c r="E20" s="1">
        <v>0.73216369020909988</v>
      </c>
      <c r="F20" s="1">
        <v>0.21013490141819438</v>
      </c>
      <c r="G20" s="1">
        <v>1.1417639951671366</v>
      </c>
      <c r="H20" s="1">
        <v>0.14467976524623627</v>
      </c>
      <c r="I20" s="1">
        <v>1.1283582089552238</v>
      </c>
      <c r="J20" s="1">
        <v>1.2190793010600087</v>
      </c>
      <c r="K20" s="1">
        <f t="shared" si="3"/>
        <v>1.9245688590206054</v>
      </c>
      <c r="M20">
        <f t="shared" si="4"/>
        <v>-0.56849223776054014</v>
      </c>
      <c r="N20">
        <f t="shared" si="5"/>
        <v>-0.29119624792206966</v>
      </c>
      <c r="O20">
        <f t="shared" si="6"/>
        <v>-0.53116556116997682</v>
      </c>
      <c r="P20">
        <f t="shared" si="7"/>
        <v>0.1092567652012552</v>
      </c>
      <c r="Q20">
        <f t="shared" si="8"/>
        <v>-0.48436335973300038</v>
      </c>
      <c r="R20">
        <f t="shared" si="9"/>
        <v>0.14601713168118866</v>
      </c>
      <c r="S20">
        <f t="shared" si="10"/>
        <v>0.28738744421734036</v>
      </c>
      <c r="T20">
        <f t="shared" si="11"/>
        <v>2.4178787476853714</v>
      </c>
      <c r="U20" t="s">
        <v>45</v>
      </c>
      <c r="V20">
        <v>1</v>
      </c>
    </row>
    <row r="21" spans="1:22" x14ac:dyDescent="0.3">
      <c r="A21">
        <v>29</v>
      </c>
      <c r="B21" t="s">
        <v>27</v>
      </c>
      <c r="C21">
        <v>4</v>
      </c>
      <c r="D21" s="1">
        <v>0.54183198205968608</v>
      </c>
      <c r="E21" s="1">
        <v>0.98658350533967509</v>
      </c>
      <c r="F21" s="1">
        <v>0.77983396748529921</v>
      </c>
      <c r="G21" s="1">
        <v>1.0571888844140154</v>
      </c>
      <c r="H21" s="1">
        <v>0.6832100025516713</v>
      </c>
      <c r="I21" s="1">
        <v>1.3164179104477611</v>
      </c>
      <c r="J21" s="1">
        <v>0.96752325480953072</v>
      </c>
      <c r="K21" s="1">
        <f t="shared" si="3"/>
        <v>1.7855722192024508</v>
      </c>
      <c r="M21">
        <f t="shared" si="4"/>
        <v>-0.28957479666145547</v>
      </c>
      <c r="N21">
        <f t="shared" si="5"/>
        <v>-1.4586644015530316E-2</v>
      </c>
      <c r="O21">
        <f t="shared" si="6"/>
        <v>-0.14805643953785438</v>
      </c>
      <c r="P21">
        <f t="shared" si="7"/>
        <v>4.4075172325506298E-2</v>
      </c>
      <c r="Q21">
        <f t="shared" si="8"/>
        <v>-0.17939651286053698</v>
      </c>
      <c r="R21">
        <f t="shared" si="9"/>
        <v>0.35994920833037264</v>
      </c>
      <c r="S21">
        <f t="shared" si="10"/>
        <v>-4.2602878280272191E-2</v>
      </c>
      <c r="T21">
        <f t="shared" si="11"/>
        <v>1.0782416520115281</v>
      </c>
      <c r="U21" t="s">
        <v>27</v>
      </c>
      <c r="V21">
        <v>4</v>
      </c>
    </row>
    <row r="22" spans="1:22" x14ac:dyDescent="0.3">
      <c r="A22">
        <v>52</v>
      </c>
      <c r="B22" t="s">
        <v>32</v>
      </c>
      <c r="C22">
        <v>3</v>
      </c>
      <c r="D22" s="1">
        <v>0.72037260652061419</v>
      </c>
      <c r="E22" s="1">
        <v>1.7470160638966168</v>
      </c>
      <c r="F22" s="1">
        <v>0.58059494984434445</v>
      </c>
      <c r="G22" s="1">
        <v>1.0487313733387031</v>
      </c>
      <c r="H22" s="1">
        <v>0.53853023730543503</v>
      </c>
      <c r="I22" s="1">
        <v>1.3791044776119403</v>
      </c>
      <c r="J22" s="1">
        <v>0.91615656564509751</v>
      </c>
      <c r="K22" s="1">
        <f t="shared" si="3"/>
        <v>1.772504159048607</v>
      </c>
      <c r="M22">
        <f t="shared" si="4"/>
        <v>-0.17673220835399817</v>
      </c>
      <c r="N22">
        <f t="shared" si="5"/>
        <v>0.81216872766068204</v>
      </c>
      <c r="O22">
        <f t="shared" si="6"/>
        <v>-0.28203995748570049</v>
      </c>
      <c r="P22">
        <f t="shared" si="7"/>
        <v>3.7557013037931325E-2</v>
      </c>
      <c r="Q22">
        <f t="shared" si="8"/>
        <v>-0.26132790455761667</v>
      </c>
      <c r="R22">
        <f t="shared" si="9"/>
        <v>0.43125990054676738</v>
      </c>
      <c r="S22">
        <f t="shared" si="10"/>
        <v>-0.10998551755950488</v>
      </c>
      <c r="T22">
        <f t="shared" si="11"/>
        <v>2.1110712292022011</v>
      </c>
      <c r="U22" t="s">
        <v>32</v>
      </c>
      <c r="V22">
        <v>3</v>
      </c>
    </row>
    <row r="23" spans="1:22" x14ac:dyDescent="0.3">
      <c r="A23">
        <v>19</v>
      </c>
      <c r="B23" t="s">
        <v>36</v>
      </c>
      <c r="C23">
        <v>2</v>
      </c>
      <c r="D23" s="1">
        <v>0.26082456442987756</v>
      </c>
      <c r="E23" s="1">
        <v>0.94983397648748091</v>
      </c>
      <c r="F23" s="1">
        <v>0.37824282255274988</v>
      </c>
      <c r="G23" s="1">
        <v>1.0233588401127669</v>
      </c>
      <c r="H23" s="1">
        <v>0.18486858892574637</v>
      </c>
      <c r="I23" s="1">
        <v>0.68955223880597016</v>
      </c>
      <c r="J23" s="1">
        <v>1.7879829748880127</v>
      </c>
      <c r="K23" s="1">
        <f t="shared" si="3"/>
        <v>1.732111973118545</v>
      </c>
      <c r="M23">
        <f t="shared" si="4"/>
        <v>-0.46717921825841002</v>
      </c>
      <c r="N23">
        <f t="shared" si="5"/>
        <v>-5.4541364579808203E-2</v>
      </c>
      <c r="O23">
        <f t="shared" si="6"/>
        <v>-0.41811696790148167</v>
      </c>
      <c r="P23">
        <f t="shared" si="7"/>
        <v>1.8002535175206742E-2</v>
      </c>
      <c r="Q23">
        <f t="shared" si="8"/>
        <v>-0.46160463981714495</v>
      </c>
      <c r="R23">
        <f t="shared" si="9"/>
        <v>-0.35315771383357369</v>
      </c>
      <c r="S23">
        <f t="shared" si="10"/>
        <v>1.0336732504811716</v>
      </c>
      <c r="T23">
        <f t="shared" si="11"/>
        <v>2.8062756900467969</v>
      </c>
      <c r="U23" t="s">
        <v>36</v>
      </c>
      <c r="V23">
        <v>2</v>
      </c>
    </row>
    <row r="24" spans="1:22" x14ac:dyDescent="0.3">
      <c r="A24">
        <v>18</v>
      </c>
      <c r="B24" t="s">
        <v>15</v>
      </c>
      <c r="C24">
        <v>16</v>
      </c>
      <c r="D24" s="1">
        <v>1.8564343626013455</v>
      </c>
      <c r="E24" s="1">
        <v>0.84241227676568253</v>
      </c>
      <c r="F24" s="1">
        <v>2.8002421307506054</v>
      </c>
      <c r="G24" s="1">
        <v>0.94724124043495772</v>
      </c>
      <c r="H24" s="1">
        <v>1.567364123500893</v>
      </c>
      <c r="I24" s="1">
        <v>0.75223880597014925</v>
      </c>
      <c r="J24" s="1">
        <v>1.5170764635413443</v>
      </c>
      <c r="K24" s="1">
        <f t="shared" si="3"/>
        <v>1.6029163784157729</v>
      </c>
      <c r="M24">
        <f t="shared" si="4"/>
        <v>0.54129008724584426</v>
      </c>
      <c r="N24">
        <f t="shared" si="5"/>
        <v>-0.1713320862292359</v>
      </c>
      <c r="O24">
        <f t="shared" si="6"/>
        <v>1.2106201721520224</v>
      </c>
      <c r="P24">
        <f t="shared" si="7"/>
        <v>-4.0660898412967356E-2</v>
      </c>
      <c r="Q24">
        <f t="shared" si="8"/>
        <v>0.32129532528828358</v>
      </c>
      <c r="R24">
        <f t="shared" si="9"/>
        <v>-0.28184702161717912</v>
      </c>
      <c r="S24">
        <f t="shared" si="10"/>
        <v>0.67829905702220461</v>
      </c>
      <c r="T24">
        <f t="shared" si="11"/>
        <v>3.2453446479677375</v>
      </c>
      <c r="U24" t="s">
        <v>15</v>
      </c>
      <c r="V24">
        <v>16</v>
      </c>
    </row>
    <row r="25" spans="1:22" x14ac:dyDescent="0.3">
      <c r="A25">
        <v>49</v>
      </c>
      <c r="B25" t="s">
        <v>16</v>
      </c>
      <c r="C25">
        <v>15</v>
      </c>
      <c r="D25" s="1">
        <v>2.0691305847852339</v>
      </c>
      <c r="E25" s="1">
        <v>1.0035448263483802</v>
      </c>
      <c r="F25" s="1">
        <v>2.5029401591144933</v>
      </c>
      <c r="G25" s="1">
        <v>0.90495368505839713</v>
      </c>
      <c r="H25" s="1">
        <v>2.8132176575657053</v>
      </c>
      <c r="I25" s="1">
        <v>1.4417910447761193</v>
      </c>
      <c r="J25" s="1">
        <v>0.75618252297635324</v>
      </c>
      <c r="K25" s="1">
        <f t="shared" si="3"/>
        <v>1.5282502347185847</v>
      </c>
      <c r="M25">
        <f t="shared" si="4"/>
        <v>0.67571995331646739</v>
      </c>
      <c r="N25">
        <f t="shared" si="5"/>
        <v>3.8539962449056979E-3</v>
      </c>
      <c r="O25">
        <f t="shared" si="6"/>
        <v>1.0106916414642209</v>
      </c>
      <c r="P25">
        <f t="shared" si="7"/>
        <v>-7.3251694850841806E-2</v>
      </c>
      <c r="Q25">
        <f t="shared" si="8"/>
        <v>1.0268156426798034</v>
      </c>
      <c r="R25">
        <f t="shared" si="9"/>
        <v>0.50257059276316185</v>
      </c>
      <c r="S25">
        <f t="shared" si="10"/>
        <v>-0.3198388950408082</v>
      </c>
      <c r="T25">
        <f t="shared" si="11"/>
        <v>3.6127424163602093</v>
      </c>
      <c r="U25" t="s">
        <v>16</v>
      </c>
      <c r="V25">
        <v>15</v>
      </c>
    </row>
    <row r="26" spans="1:22" x14ac:dyDescent="0.3">
      <c r="A26">
        <v>17</v>
      </c>
      <c r="B26" t="s">
        <v>23</v>
      </c>
      <c r="C26">
        <v>8</v>
      </c>
      <c r="D26" s="1">
        <v>1.0797826461963085</v>
      </c>
      <c r="E26" s="1">
        <v>0.98092973167010677</v>
      </c>
      <c r="F26" s="1">
        <v>1.3137322725700449</v>
      </c>
      <c r="G26" s="1">
        <v>0.88803866290777278</v>
      </c>
      <c r="H26" s="1">
        <v>1.2699668282725185</v>
      </c>
      <c r="I26" s="1">
        <v>1.191044776119403</v>
      </c>
      <c r="J26" s="1">
        <v>0.89826895867579581</v>
      </c>
      <c r="K26" s="1">
        <f t="shared" si="3"/>
        <v>1.5040149231605473</v>
      </c>
      <c r="M26">
        <f t="shared" si="4"/>
        <v>5.0424828108405005E-2</v>
      </c>
      <c r="N26">
        <f t="shared" si="5"/>
        <v>-2.073352410234228E-2</v>
      </c>
      <c r="O26">
        <f t="shared" si="6"/>
        <v>0.21097751871301437</v>
      </c>
      <c r="P26">
        <f t="shared" si="7"/>
        <v>-8.6288013425991669E-2</v>
      </c>
      <c r="Q26">
        <f t="shared" si="8"/>
        <v>0.15288079791095308</v>
      </c>
      <c r="R26">
        <f t="shared" si="9"/>
        <v>0.2173278238975834</v>
      </c>
      <c r="S26">
        <f t="shared" si="10"/>
        <v>-0.13345041645775266</v>
      </c>
      <c r="T26">
        <f t="shared" si="11"/>
        <v>0.87208292261604259</v>
      </c>
      <c r="U26" t="s">
        <v>23</v>
      </c>
      <c r="V26">
        <v>8</v>
      </c>
    </row>
    <row r="27" spans="1:22" x14ac:dyDescent="0.3">
      <c r="A27">
        <v>26</v>
      </c>
      <c r="B27" t="s">
        <v>50</v>
      </c>
      <c r="C27">
        <v>1</v>
      </c>
      <c r="D27" s="1">
        <v>0.38696739692944626</v>
      </c>
      <c r="E27" s="1">
        <v>2.8184061742798168</v>
      </c>
      <c r="F27" s="1">
        <v>0.14008993427879626</v>
      </c>
      <c r="G27" s="1">
        <v>0.761175996778091</v>
      </c>
      <c r="H27" s="1">
        <v>0.27328400102066852</v>
      </c>
      <c r="I27" s="1">
        <v>2.1313432835820896</v>
      </c>
      <c r="J27" s="1">
        <v>0.43026328272706188</v>
      </c>
      <c r="K27" s="1">
        <f t="shared" si="3"/>
        <v>1.2830459060137371</v>
      </c>
      <c r="M27">
        <f t="shared" si="4"/>
        <v>-0.38745347651944567</v>
      </c>
      <c r="N27">
        <f t="shared" si="5"/>
        <v>1.9770025041115533</v>
      </c>
      <c r="O27">
        <f t="shared" si="6"/>
        <v>-0.5782691416985164</v>
      </c>
      <c r="P27">
        <f t="shared" si="7"/>
        <v>-0.18406040273961502</v>
      </c>
      <c r="Q27">
        <f t="shared" si="8"/>
        <v>-0.41153545600226288</v>
      </c>
      <c r="R27">
        <f t="shared" si="9"/>
        <v>1.286988207143503</v>
      </c>
      <c r="S27">
        <f t="shared" si="10"/>
        <v>-0.74737858967788806</v>
      </c>
      <c r="T27">
        <f t="shared" si="11"/>
        <v>5.572687777892785</v>
      </c>
      <c r="U27" t="s">
        <v>50</v>
      </c>
      <c r="V27">
        <v>1</v>
      </c>
    </row>
    <row r="28" spans="1:22" x14ac:dyDescent="0.3">
      <c r="A28">
        <v>62</v>
      </c>
      <c r="B28" t="s">
        <v>52</v>
      </c>
      <c r="C28">
        <v>1</v>
      </c>
      <c r="D28" s="1">
        <v>0.23016215283767466</v>
      </c>
      <c r="E28" s="1">
        <v>1.6763438930270125</v>
      </c>
      <c r="F28" s="1">
        <v>0.13697682462815636</v>
      </c>
      <c r="G28" s="1">
        <v>0.74426097462746676</v>
      </c>
      <c r="H28" s="1">
        <v>0.16075529471804031</v>
      </c>
      <c r="I28" s="1">
        <v>1.2537313432835822</v>
      </c>
      <c r="J28" s="1">
        <v>0.7151931899552052</v>
      </c>
      <c r="K28" s="1">
        <f t="shared" si="3"/>
        <v>1.2545337747689875</v>
      </c>
      <c r="M28">
        <f t="shared" si="4"/>
        <v>-0.48655870625034287</v>
      </c>
      <c r="N28">
        <f t="shared" si="5"/>
        <v>0.73533272657553217</v>
      </c>
      <c r="O28">
        <f t="shared" si="6"/>
        <v>-0.58036263416645151</v>
      </c>
      <c r="P28">
        <f t="shared" si="7"/>
        <v>-0.1970967213147648</v>
      </c>
      <c r="Q28">
        <f t="shared" si="8"/>
        <v>-0.47525987176665824</v>
      </c>
      <c r="R28">
        <f t="shared" si="9"/>
        <v>0.28863851611397817</v>
      </c>
      <c r="S28">
        <f t="shared" si="10"/>
        <v>-0.37360855561633877</v>
      </c>
      <c r="T28">
        <f t="shared" si="11"/>
        <v>3.1368577318040662</v>
      </c>
      <c r="U28" t="s">
        <v>52</v>
      </c>
      <c r="V28">
        <v>1</v>
      </c>
    </row>
    <row r="29" spans="1:22" x14ac:dyDescent="0.3">
      <c r="A29">
        <v>50</v>
      </c>
      <c r="B29" t="s">
        <v>54</v>
      </c>
      <c r="C29">
        <v>1</v>
      </c>
      <c r="D29" s="1">
        <v>0.13002415042263241</v>
      </c>
      <c r="E29" s="1">
        <v>0.94700708965269675</v>
      </c>
      <c r="F29" s="1">
        <v>0.11518505707367693</v>
      </c>
      <c r="G29" s="1">
        <v>0.62585581957309699</v>
      </c>
      <c r="H29" s="1">
        <v>8.0377647359020157E-2</v>
      </c>
      <c r="I29" s="1">
        <v>0.62686567164179108</v>
      </c>
      <c r="J29" s="1">
        <v>1.2028249103792086</v>
      </c>
      <c r="K29" s="1">
        <f t="shared" si="3"/>
        <v>1.0549488560557396</v>
      </c>
      <c r="M29">
        <f t="shared" si="4"/>
        <v>-0.54984867969235163</v>
      </c>
      <c r="N29">
        <f t="shared" si="5"/>
        <v>-5.7614804623214187E-2</v>
      </c>
      <c r="O29">
        <f t="shared" si="6"/>
        <v>-0.59501708144199716</v>
      </c>
      <c r="P29">
        <f t="shared" si="7"/>
        <v>-0.28835095134081334</v>
      </c>
      <c r="Q29">
        <f t="shared" si="8"/>
        <v>-0.52077731159836915</v>
      </c>
      <c r="R29">
        <f t="shared" si="9"/>
        <v>-0.42446840604996833</v>
      </c>
      <c r="S29">
        <f t="shared" si="10"/>
        <v>0.26606499260980226</v>
      </c>
      <c r="T29">
        <f t="shared" si="11"/>
        <v>2.7021422273565165</v>
      </c>
      <c r="U29" t="s">
        <v>54</v>
      </c>
      <c r="V29">
        <v>1</v>
      </c>
    </row>
    <row r="30" spans="1:22" x14ac:dyDescent="0.3">
      <c r="A30">
        <v>46</v>
      </c>
      <c r="B30" t="s">
        <v>42</v>
      </c>
      <c r="C30">
        <v>2</v>
      </c>
      <c r="D30" s="1">
        <v>0.19328963256856996</v>
      </c>
      <c r="E30" s="1">
        <v>0.70389482186125818</v>
      </c>
      <c r="F30" s="1">
        <v>0.22725700449671393</v>
      </c>
      <c r="G30" s="1">
        <v>0.61739830849778488</v>
      </c>
      <c r="H30" s="1">
        <v>0.2170196478693544</v>
      </c>
      <c r="I30" s="1">
        <v>0.81492537313432833</v>
      </c>
      <c r="J30" s="1">
        <v>0.91274655361416024</v>
      </c>
      <c r="K30" s="1">
        <f t="shared" si="3"/>
        <v>1.0406927904333645</v>
      </c>
      <c r="M30">
        <f t="shared" si="4"/>
        <v>-0.50986315383557868</v>
      </c>
      <c r="N30">
        <f t="shared" si="5"/>
        <v>-0.32193064835612961</v>
      </c>
      <c r="O30">
        <f t="shared" si="6"/>
        <v>-0.51965135259633377</v>
      </c>
      <c r="P30">
        <f t="shared" si="7"/>
        <v>-0.29486911062838822</v>
      </c>
      <c r="Q30">
        <f t="shared" si="8"/>
        <v>-0.44339766388446056</v>
      </c>
      <c r="R30">
        <f t="shared" si="9"/>
        <v>-0.21053632940078446</v>
      </c>
      <c r="S30">
        <f t="shared" si="10"/>
        <v>-0.11445875915549213</v>
      </c>
      <c r="T30">
        <f t="shared" si="11"/>
        <v>2.4147070178571672</v>
      </c>
      <c r="U30" t="s">
        <v>42</v>
      </c>
      <c r="V30">
        <v>2</v>
      </c>
    </row>
    <row r="31" spans="1:22" x14ac:dyDescent="0.3">
      <c r="A31">
        <v>34</v>
      </c>
      <c r="B31" t="s">
        <v>35</v>
      </c>
      <c r="C31">
        <v>4</v>
      </c>
      <c r="D31" s="1">
        <v>0.39473003277557361</v>
      </c>
      <c r="E31" s="1">
        <v>0.71802925603517909</v>
      </c>
      <c r="F31" s="1">
        <v>0.42493946731234866</v>
      </c>
      <c r="G31" s="1">
        <v>0.57511075312122428</v>
      </c>
      <c r="H31" s="1">
        <v>0.73143659096708336</v>
      </c>
      <c r="I31" s="1">
        <v>1.3791044776119403</v>
      </c>
      <c r="J31" s="1">
        <v>0.50240843922473089</v>
      </c>
      <c r="K31" s="1">
        <f t="shared" si="3"/>
        <v>0.97297647872708393</v>
      </c>
      <c r="M31">
        <f t="shared" si="4"/>
        <v>-0.38254727702781705</v>
      </c>
      <c r="N31">
        <f t="shared" si="5"/>
        <v>-0.30656344813909958</v>
      </c>
      <c r="O31">
        <f t="shared" si="6"/>
        <v>-0.38671458088245519</v>
      </c>
      <c r="P31">
        <f t="shared" si="7"/>
        <v>-0.32745990706626266</v>
      </c>
      <c r="Q31">
        <f t="shared" si="8"/>
        <v>-0.15208604896151043</v>
      </c>
      <c r="R31">
        <f t="shared" si="9"/>
        <v>0.43125990054676738</v>
      </c>
      <c r="S31">
        <f t="shared" si="10"/>
        <v>-0.65273883120592779</v>
      </c>
      <c r="T31">
        <f t="shared" si="11"/>
        <v>2.6393699938298401</v>
      </c>
      <c r="U31" t="s">
        <v>35</v>
      </c>
      <c r="V31">
        <v>4</v>
      </c>
    </row>
    <row r="32" spans="1:22" x14ac:dyDescent="0.3">
      <c r="A32">
        <v>38</v>
      </c>
      <c r="B32" t="s">
        <v>24</v>
      </c>
      <c r="C32">
        <v>13</v>
      </c>
      <c r="D32" s="1">
        <v>1.39999137484906</v>
      </c>
      <c r="E32" s="1">
        <v>0.78304765323521497</v>
      </c>
      <c r="F32" s="1">
        <v>1.1580767900380491</v>
      </c>
      <c r="G32" s="1">
        <v>0.48207813129279098</v>
      </c>
      <c r="H32" s="1">
        <v>2.3791783618269964</v>
      </c>
      <c r="I32" s="1">
        <v>1.3791044776119403</v>
      </c>
      <c r="J32" s="1">
        <v>0.42113648582073027</v>
      </c>
      <c r="K32" s="1">
        <f t="shared" si="3"/>
        <v>0.81588560177283787</v>
      </c>
      <c r="M32">
        <f t="shared" si="4"/>
        <v>0.25280555713808395</v>
      </c>
      <c r="N32">
        <f t="shared" si="5"/>
        <v>-0.23587432714076176</v>
      </c>
      <c r="O32">
        <f t="shared" si="6"/>
        <v>0.10630289531625965</v>
      </c>
      <c r="P32">
        <f t="shared" si="7"/>
        <v>-0.39915965922958646</v>
      </c>
      <c r="Q32">
        <f t="shared" si="8"/>
        <v>0.78102146758856406</v>
      </c>
      <c r="R32">
        <f t="shared" si="9"/>
        <v>0.43125990054676738</v>
      </c>
      <c r="S32">
        <f t="shared" si="10"/>
        <v>-0.75935108924361805</v>
      </c>
      <c r="T32">
        <f t="shared" si="11"/>
        <v>2.9657748962036412</v>
      </c>
      <c r="U32" t="s">
        <v>24</v>
      </c>
      <c r="V32">
        <v>13</v>
      </c>
    </row>
    <row r="33" spans="1:22" x14ac:dyDescent="0.3">
      <c r="A33">
        <v>28</v>
      </c>
      <c r="B33" t="s">
        <v>58</v>
      </c>
      <c r="C33">
        <v>1</v>
      </c>
      <c r="D33" s="1">
        <v>0.12148525099189236</v>
      </c>
      <c r="E33" s="1">
        <v>0.88481557928744503</v>
      </c>
      <c r="F33" s="1">
        <v>8.4053960567277763E-2</v>
      </c>
      <c r="G33" s="1">
        <v>0.45670559806685462</v>
      </c>
      <c r="H33" s="1">
        <v>5.626435315131411E-2</v>
      </c>
      <c r="I33" s="1">
        <v>0.43880597014925371</v>
      </c>
      <c r="J33" s="1">
        <v>1.2539101382331519</v>
      </c>
      <c r="K33" s="1">
        <f t="shared" si="3"/>
        <v>0.76982754360824235</v>
      </c>
      <c r="M33">
        <f t="shared" si="4"/>
        <v>-0.55524549913314303</v>
      </c>
      <c r="N33">
        <f t="shared" si="5"/>
        <v>-0.12523048557814603</v>
      </c>
      <c r="O33">
        <f t="shared" si="6"/>
        <v>-0.61595200612134815</v>
      </c>
      <c r="P33">
        <f t="shared" si="7"/>
        <v>-0.41871413709231114</v>
      </c>
      <c r="Q33">
        <f t="shared" si="8"/>
        <v>-0.5344325435478825</v>
      </c>
      <c r="R33">
        <f t="shared" si="9"/>
        <v>-0.63840048269915228</v>
      </c>
      <c r="S33">
        <f t="shared" si="10"/>
        <v>0.3330784119477791</v>
      </c>
      <c r="T33">
        <f t="shared" si="11"/>
        <v>3.2210535661197626</v>
      </c>
      <c r="U33" t="s">
        <v>58</v>
      </c>
      <c r="V33">
        <v>1</v>
      </c>
    </row>
    <row r="34" spans="1:22" x14ac:dyDescent="0.3">
      <c r="A34">
        <v>25</v>
      </c>
      <c r="B34" t="s">
        <v>59</v>
      </c>
      <c r="C34">
        <v>1</v>
      </c>
      <c r="D34" s="1">
        <v>3.92013110229429E-2</v>
      </c>
      <c r="E34" s="1">
        <v>0.28551557031320113</v>
      </c>
      <c r="F34" s="1">
        <v>7.4714631615358004E-2</v>
      </c>
      <c r="G34" s="1">
        <v>0.40596053161498186</v>
      </c>
      <c r="H34" s="1">
        <v>5.626435315131411E-2</v>
      </c>
      <c r="I34" s="1">
        <v>0.43880597014925371</v>
      </c>
      <c r="J34" s="1">
        <v>1.1145867895405792</v>
      </c>
      <c r="K34" s="1">
        <f t="shared" si="3"/>
        <v>0.6842911498739932</v>
      </c>
      <c r="M34">
        <f t="shared" si="4"/>
        <v>-0.60725121374440594</v>
      </c>
      <c r="N34">
        <f t="shared" si="5"/>
        <v>-0.77679977478021667</v>
      </c>
      <c r="O34">
        <f t="shared" si="6"/>
        <v>-0.62223248352515348</v>
      </c>
      <c r="P34">
        <f t="shared" si="7"/>
        <v>-0.45782309281776046</v>
      </c>
      <c r="Q34">
        <f t="shared" si="8"/>
        <v>-0.5344325435478825</v>
      </c>
      <c r="R34">
        <f t="shared" si="9"/>
        <v>-0.63840048269915228</v>
      </c>
      <c r="S34">
        <f t="shared" si="10"/>
        <v>0.15031454102602415</v>
      </c>
      <c r="T34">
        <f t="shared" si="11"/>
        <v>3.7872541321405957</v>
      </c>
      <c r="U34" t="s">
        <v>59</v>
      </c>
      <c r="V34">
        <v>1</v>
      </c>
    </row>
    <row r="35" spans="1:22" x14ac:dyDescent="0.3">
      <c r="A35">
        <v>37</v>
      </c>
      <c r="B35" t="s">
        <v>28</v>
      </c>
      <c r="C35">
        <v>11</v>
      </c>
      <c r="D35" s="1">
        <v>0.77898050715887535</v>
      </c>
      <c r="E35" s="1">
        <v>0.51449340393071885</v>
      </c>
      <c r="F35" s="1">
        <v>0.77516430300933936</v>
      </c>
      <c r="G35" s="1">
        <v>0.3805879983890455</v>
      </c>
      <c r="H35" s="1">
        <v>0.72339882623118135</v>
      </c>
      <c r="I35" s="1">
        <v>0.5014925373134328</v>
      </c>
      <c r="J35" s="1">
        <v>0.91430947579500654</v>
      </c>
      <c r="K35" s="1">
        <f t="shared" si="3"/>
        <v>0.64541097090388</v>
      </c>
      <c r="M35">
        <f t="shared" si="4"/>
        <v>-0.13969040219220238</v>
      </c>
      <c r="N35">
        <f t="shared" si="5"/>
        <v>-0.52785113126433114</v>
      </c>
      <c r="O35">
        <f t="shared" si="6"/>
        <v>-0.15119667823975699</v>
      </c>
      <c r="P35">
        <f t="shared" si="7"/>
        <v>-0.47737757068048525</v>
      </c>
      <c r="Q35">
        <f t="shared" si="8"/>
        <v>-0.15663779294468153</v>
      </c>
      <c r="R35">
        <f t="shared" si="9"/>
        <v>-0.56708979048275776</v>
      </c>
      <c r="S35">
        <f t="shared" si="10"/>
        <v>-0.1124085234239979</v>
      </c>
      <c r="T35">
        <f t="shared" si="11"/>
        <v>2.132251889228213</v>
      </c>
      <c r="U35" t="s">
        <v>28</v>
      </c>
      <c r="V35">
        <v>11</v>
      </c>
    </row>
    <row r="36" spans="1:22" x14ac:dyDescent="0.3">
      <c r="A36">
        <v>7</v>
      </c>
      <c r="B36" t="s">
        <v>30</v>
      </c>
      <c r="C36">
        <v>11</v>
      </c>
      <c r="D36" s="1">
        <v>0.6966965671899259</v>
      </c>
      <c r="E36" s="1">
        <v>0.46078255406981961</v>
      </c>
      <c r="F36" s="1">
        <v>0.69889311656866138</v>
      </c>
      <c r="G36" s="1">
        <v>0.33830044301248491</v>
      </c>
      <c r="H36" s="1">
        <v>1.028833886195458</v>
      </c>
      <c r="I36" s="1">
        <v>0.68955223880597016</v>
      </c>
      <c r="J36" s="1">
        <v>0.59106875202909515</v>
      </c>
      <c r="K36" s="1">
        <f t="shared" ref="K36:K66" si="12">(F36/$F$2)/(C36/$C$2)</f>
        <v>0.58190667858602829</v>
      </c>
      <c r="M36">
        <f t="shared" ref="M36:M66" si="13">(D36-$M$2)/$M$1</f>
        <v>-0.19169611680346532</v>
      </c>
      <c r="N36">
        <f t="shared" ref="N36:N66" si="14">(E36-$N$2)/$N$1</f>
        <v>-0.58624649208904511</v>
      </c>
      <c r="O36">
        <f t="shared" ref="O36:O66" si="15">(F36-$O$2)/$O$1</f>
        <v>-0.20248724370416685</v>
      </c>
      <c r="P36">
        <f t="shared" ref="P36:P66" si="16">(G36-$P$2)/$P$1</f>
        <v>-0.50996836711835958</v>
      </c>
      <c r="Q36">
        <f t="shared" ref="Q36:Q66" si="17">(H36-$Q$2)/$Q$1</f>
        <v>1.6328478415820181E-2</v>
      </c>
      <c r="R36">
        <f t="shared" ref="R36:R66" si="18">(I36-$R$2)/$R$1</f>
        <v>-0.35315771383357369</v>
      </c>
      <c r="S36">
        <f t="shared" ref="S36:S66" si="19">(J36-$S$2)/$S$1</f>
        <v>-0.53643454971026572</v>
      </c>
      <c r="T36">
        <f t="shared" ref="T36:T67" si="20">ABS(M36)+ABS(N36)+ABS(O36)+ABS(P36)+ABS(Q36)+ABS(R36)+ABS(S36)</f>
        <v>2.3963189616746963</v>
      </c>
      <c r="U36" t="s">
        <v>30</v>
      </c>
      <c r="V36">
        <v>11</v>
      </c>
    </row>
    <row r="37" spans="1:22" x14ac:dyDescent="0.3">
      <c r="A37">
        <v>56</v>
      </c>
      <c r="B37" t="s">
        <v>60</v>
      </c>
      <c r="C37">
        <v>1</v>
      </c>
      <c r="D37" s="1">
        <v>6.8311195445920306E-2</v>
      </c>
      <c r="E37" s="1">
        <v>0.49753208292201384</v>
      </c>
      <c r="F37" s="1">
        <v>5.7592528536838467E-2</v>
      </c>
      <c r="G37" s="1">
        <v>0.3129279097865485</v>
      </c>
      <c r="H37" s="1">
        <v>0.1044909415667262</v>
      </c>
      <c r="I37" s="1">
        <v>0.81492537313432833</v>
      </c>
      <c r="J37" s="1">
        <v>0.46262496553046484</v>
      </c>
      <c r="K37" s="1">
        <f t="shared" si="12"/>
        <v>0.52747442802786981</v>
      </c>
      <c r="M37">
        <f t="shared" si="13"/>
        <v>-0.58885296565079881</v>
      </c>
      <c r="N37">
        <f t="shared" si="14"/>
        <v>-0.54629177152476716</v>
      </c>
      <c r="O37">
        <f t="shared" si="15"/>
        <v>-0.63374669209879642</v>
      </c>
      <c r="P37">
        <f t="shared" si="16"/>
        <v>-0.52952284498108437</v>
      </c>
      <c r="Q37">
        <f t="shared" si="17"/>
        <v>-0.50712207964885592</v>
      </c>
      <c r="R37">
        <f t="shared" si="18"/>
        <v>-0.21053632940078446</v>
      </c>
      <c r="S37">
        <f t="shared" si="19"/>
        <v>-0.70492664982577613</v>
      </c>
      <c r="T37">
        <f t="shared" si="20"/>
        <v>3.7209993331308628</v>
      </c>
      <c r="U37" t="s">
        <v>60</v>
      </c>
      <c r="V37">
        <v>1</v>
      </c>
    </row>
    <row r="38" spans="1:22" x14ac:dyDescent="0.3">
      <c r="A38">
        <v>14</v>
      </c>
      <c r="B38" t="s">
        <v>9</v>
      </c>
      <c r="C38">
        <v>109</v>
      </c>
      <c r="D38" s="1">
        <v>8.9778764878385378</v>
      </c>
      <c r="E38" s="1">
        <v>0.59930000897424396</v>
      </c>
      <c r="F38" s="1">
        <v>6.0705638187478383</v>
      </c>
      <c r="G38" s="1">
        <v>0.29601288763592426</v>
      </c>
      <c r="H38" s="1">
        <v>11.743174279152845</v>
      </c>
      <c r="I38" s="1">
        <v>0.81492537313432833</v>
      </c>
      <c r="J38" s="1">
        <v>0.43761821063692624</v>
      </c>
      <c r="K38" s="1">
        <f t="shared" si="12"/>
        <v>0.51007941217671515</v>
      </c>
      <c r="M38">
        <f t="shared" si="13"/>
        <v>5.0422375008659026</v>
      </c>
      <c r="N38">
        <f t="shared" si="14"/>
        <v>-0.43564792996215135</v>
      </c>
      <c r="O38">
        <f t="shared" si="15"/>
        <v>3.4098340097178399</v>
      </c>
      <c r="P38">
        <f t="shared" si="16"/>
        <v>-0.54255916355623413</v>
      </c>
      <c r="Q38">
        <f t="shared" si="17"/>
        <v>6.083803207982891</v>
      </c>
      <c r="R38">
        <f t="shared" si="18"/>
        <v>-0.21053632940078446</v>
      </c>
      <c r="S38">
        <f t="shared" si="19"/>
        <v>-0.73773042152968071</v>
      </c>
      <c r="T38">
        <f t="shared" si="20"/>
        <v>16.462348563015485</v>
      </c>
      <c r="U38" t="s">
        <v>9</v>
      </c>
      <c r="V38">
        <v>109</v>
      </c>
    </row>
    <row r="39" spans="1:22" x14ac:dyDescent="0.3">
      <c r="A39">
        <v>12</v>
      </c>
      <c r="B39" t="s">
        <v>46</v>
      </c>
      <c r="C39">
        <v>4</v>
      </c>
      <c r="D39" s="1">
        <v>0.1793168880455408</v>
      </c>
      <c r="E39" s="1">
        <v>0.32509198600017947</v>
      </c>
      <c r="F39" s="1">
        <v>0.20390868211691457</v>
      </c>
      <c r="G39" s="1">
        <v>0.2706403544099879</v>
      </c>
      <c r="H39" s="1">
        <v>0.36973717785149274</v>
      </c>
      <c r="I39" s="1">
        <v>0.68955223880597016</v>
      </c>
      <c r="J39" s="1">
        <v>0.47285500162327609</v>
      </c>
      <c r="K39" s="1">
        <f t="shared" si="12"/>
        <v>0.4668861491327766</v>
      </c>
      <c r="M39">
        <f t="shared" si="13"/>
        <v>-0.51869431292051016</v>
      </c>
      <c r="N39">
        <f t="shared" si="14"/>
        <v>-0.73377161417253267</v>
      </c>
      <c r="O39">
        <f t="shared" si="15"/>
        <v>-0.53535254610584693</v>
      </c>
      <c r="P39">
        <f t="shared" si="16"/>
        <v>-0.56211364141895881</v>
      </c>
      <c r="Q39">
        <f t="shared" si="17"/>
        <v>-0.35691452820420971</v>
      </c>
      <c r="R39">
        <f t="shared" si="18"/>
        <v>-0.35315771383357369</v>
      </c>
      <c r="S39">
        <f t="shared" si="19"/>
        <v>-0.69150692503781519</v>
      </c>
      <c r="T39">
        <f t="shared" si="20"/>
        <v>3.7515112816934471</v>
      </c>
      <c r="U39" t="s">
        <v>46</v>
      </c>
      <c r="V39">
        <v>4</v>
      </c>
    </row>
    <row r="40" spans="1:22" x14ac:dyDescent="0.3">
      <c r="A40">
        <v>22</v>
      </c>
      <c r="B40" t="s">
        <v>55</v>
      </c>
      <c r="C40">
        <v>2</v>
      </c>
      <c r="D40" s="1">
        <v>9.3927893738140422E-2</v>
      </c>
      <c r="E40" s="1">
        <v>0.34205330700888448</v>
      </c>
      <c r="F40" s="1">
        <v>9.8062953995157381E-2</v>
      </c>
      <c r="G40" s="1">
        <v>0.26218284333467579</v>
      </c>
      <c r="H40" s="1">
        <v>0.14467976524623627</v>
      </c>
      <c r="I40" s="1">
        <v>0.56417910447761188</v>
      </c>
      <c r="J40" s="1">
        <v>0.55987345678311518</v>
      </c>
      <c r="K40" s="1">
        <f t="shared" si="12"/>
        <v>0.44906606710480801</v>
      </c>
      <c r="M40">
        <f t="shared" si="13"/>
        <v>-0.57266250732842439</v>
      </c>
      <c r="N40">
        <f t="shared" si="14"/>
        <v>-0.71533097391209677</v>
      </c>
      <c r="O40">
        <f t="shared" si="15"/>
        <v>-0.60653129001564021</v>
      </c>
      <c r="P40">
        <f t="shared" si="16"/>
        <v>-0.56863180070653374</v>
      </c>
      <c r="Q40">
        <f t="shared" si="17"/>
        <v>-0.48436335973300038</v>
      </c>
      <c r="R40">
        <f t="shared" si="18"/>
        <v>-0.49577909826636307</v>
      </c>
      <c r="S40">
        <f t="shared" si="19"/>
        <v>-0.57735642653281338</v>
      </c>
      <c r="T40">
        <f t="shared" si="20"/>
        <v>4.0206554564948718</v>
      </c>
      <c r="U40" t="s">
        <v>55</v>
      </c>
      <c r="V40">
        <v>2</v>
      </c>
    </row>
    <row r="41" spans="1:22" x14ac:dyDescent="0.3">
      <c r="A41">
        <v>43</v>
      </c>
      <c r="B41" t="s">
        <v>56</v>
      </c>
      <c r="C41">
        <v>2</v>
      </c>
      <c r="D41" s="1">
        <v>0.27440917716060031</v>
      </c>
      <c r="E41" s="1">
        <v>0.99789105267881184</v>
      </c>
      <c r="F41" s="1">
        <v>9.6506399169837428E-2</v>
      </c>
      <c r="G41" s="1">
        <v>0.26218284333467579</v>
      </c>
      <c r="H41" s="1">
        <v>0.11252870630262822</v>
      </c>
      <c r="I41" s="1">
        <v>0.43880597014925371</v>
      </c>
      <c r="J41" s="1">
        <v>0.71983730157829084</v>
      </c>
      <c r="K41" s="1">
        <f t="shared" si="12"/>
        <v>0.44193803429362061</v>
      </c>
      <c r="M41">
        <f t="shared" si="13"/>
        <v>-0.45859336914806004</v>
      </c>
      <c r="N41">
        <f t="shared" si="14"/>
        <v>-2.2928838419062668E-3</v>
      </c>
      <c r="O41">
        <f t="shared" si="15"/>
        <v>-0.60757803624960782</v>
      </c>
      <c r="P41">
        <f t="shared" si="16"/>
        <v>-0.56863180070653374</v>
      </c>
      <c r="Q41">
        <f t="shared" si="17"/>
        <v>-0.50257033566568476</v>
      </c>
      <c r="R41">
        <f t="shared" si="18"/>
        <v>-0.63840048269915228</v>
      </c>
      <c r="S41">
        <f t="shared" si="19"/>
        <v>-0.36751642658561379</v>
      </c>
      <c r="T41">
        <f t="shared" si="20"/>
        <v>3.1455833348965592</v>
      </c>
      <c r="U41" t="s">
        <v>56</v>
      </c>
      <c r="V41">
        <v>2</v>
      </c>
    </row>
    <row r="42" spans="1:22" x14ac:dyDescent="0.3">
      <c r="A42">
        <v>20</v>
      </c>
      <c r="B42" t="s">
        <v>48</v>
      </c>
      <c r="C42">
        <v>4</v>
      </c>
      <c r="D42" s="1">
        <v>0.48011902708297399</v>
      </c>
      <c r="E42" s="1">
        <v>0.87350803194830839</v>
      </c>
      <c r="F42" s="1">
        <v>0.18989968868903492</v>
      </c>
      <c r="G42" s="1">
        <v>0.25372533225936367</v>
      </c>
      <c r="H42" s="1">
        <v>0.12860423577443225</v>
      </c>
      <c r="I42" s="1">
        <v>0.2507462686567164</v>
      </c>
      <c r="J42" s="1">
        <v>1.2190793010600087</v>
      </c>
      <c r="K42" s="1">
        <f t="shared" si="12"/>
        <v>0.43481000148243309</v>
      </c>
      <c r="M42">
        <f t="shared" si="13"/>
        <v>-0.32857908261990265</v>
      </c>
      <c r="N42">
        <f t="shared" si="14"/>
        <v>-0.13752424575176997</v>
      </c>
      <c r="O42">
        <f t="shared" si="15"/>
        <v>-0.54477326221155487</v>
      </c>
      <c r="P42">
        <f t="shared" si="16"/>
        <v>-0.57514995999410856</v>
      </c>
      <c r="Q42">
        <f t="shared" si="17"/>
        <v>-0.49346684769934257</v>
      </c>
      <c r="R42">
        <f t="shared" si="18"/>
        <v>-0.85233255934833629</v>
      </c>
      <c r="S42">
        <f t="shared" si="19"/>
        <v>0.28738744421734036</v>
      </c>
      <c r="T42">
        <f t="shared" si="20"/>
        <v>3.2192134018423553</v>
      </c>
      <c r="U42" t="s">
        <v>48</v>
      </c>
      <c r="V42">
        <v>4</v>
      </c>
    </row>
    <row r="43" spans="1:22" x14ac:dyDescent="0.3">
      <c r="A43">
        <v>59</v>
      </c>
      <c r="B43" t="s">
        <v>61</v>
      </c>
      <c r="C43">
        <v>1</v>
      </c>
      <c r="D43" s="1">
        <v>0.1424443677764361</v>
      </c>
      <c r="E43" s="1">
        <v>1.0374674683657901</v>
      </c>
      <c r="F43" s="1">
        <v>4.3583535108958835E-2</v>
      </c>
      <c r="G43" s="1">
        <v>0.23681031010873943</v>
      </c>
      <c r="H43" s="1">
        <v>6.4302117887216126E-2</v>
      </c>
      <c r="I43" s="1">
        <v>0.5014925373134328</v>
      </c>
      <c r="J43" s="1">
        <v>0.56890367382800411</v>
      </c>
      <c r="K43" s="1">
        <f t="shared" si="12"/>
        <v>0.39916983742649598</v>
      </c>
      <c r="M43">
        <f t="shared" si="13"/>
        <v>-0.5419987605057458</v>
      </c>
      <c r="N43">
        <f t="shared" si="14"/>
        <v>4.0735276765777484E-2</v>
      </c>
      <c r="O43">
        <f t="shared" si="15"/>
        <v>-0.64316740820450435</v>
      </c>
      <c r="P43">
        <f t="shared" si="16"/>
        <v>-0.58818627856925831</v>
      </c>
      <c r="Q43">
        <f t="shared" si="17"/>
        <v>-0.52988079956471135</v>
      </c>
      <c r="R43">
        <f t="shared" si="18"/>
        <v>-0.56708979048275776</v>
      </c>
      <c r="S43">
        <f t="shared" si="19"/>
        <v>-0.56551062008418118</v>
      </c>
      <c r="T43">
        <f t="shared" si="20"/>
        <v>3.4765689341769357</v>
      </c>
      <c r="U43" t="s">
        <v>61</v>
      </c>
      <c r="V43">
        <v>1</v>
      </c>
    </row>
    <row r="44" spans="1:22" x14ac:dyDescent="0.3">
      <c r="A44">
        <v>51</v>
      </c>
      <c r="B44" t="s">
        <v>22</v>
      </c>
      <c r="C44">
        <v>36</v>
      </c>
      <c r="D44" s="1">
        <v>3.3196912195963431</v>
      </c>
      <c r="E44" s="1">
        <v>0.66997217984384816</v>
      </c>
      <c r="F44" s="1">
        <v>1.5176409546869596</v>
      </c>
      <c r="G44" s="1">
        <v>0.22835279903342731</v>
      </c>
      <c r="H44" s="1">
        <v>2.017478948711406</v>
      </c>
      <c r="I44" s="1">
        <v>0.37611940298507462</v>
      </c>
      <c r="J44" s="1">
        <v>0.73144758063600523</v>
      </c>
      <c r="K44" s="1">
        <f t="shared" si="12"/>
        <v>0.38610177727265238</v>
      </c>
      <c r="M44">
        <f t="shared" si="13"/>
        <v>1.4661086914178314</v>
      </c>
      <c r="N44">
        <f t="shared" si="14"/>
        <v>-0.35881192887700153</v>
      </c>
      <c r="O44">
        <f t="shared" si="15"/>
        <v>0.3481012753627632</v>
      </c>
      <c r="P44">
        <f t="shared" si="16"/>
        <v>-0.59470443785683325</v>
      </c>
      <c r="Q44">
        <f t="shared" si="17"/>
        <v>0.57619298834586496</v>
      </c>
      <c r="R44">
        <f t="shared" si="18"/>
        <v>-0.70971117491554692</v>
      </c>
      <c r="S44">
        <f t="shared" si="19"/>
        <v>-0.35228610400880084</v>
      </c>
      <c r="T44">
        <f t="shared" si="20"/>
        <v>4.405916600784642</v>
      </c>
      <c r="U44" t="s">
        <v>22</v>
      </c>
      <c r="V44">
        <v>36</v>
      </c>
    </row>
    <row r="45" spans="1:22" x14ac:dyDescent="0.3">
      <c r="A45">
        <v>0</v>
      </c>
      <c r="B45" t="s">
        <v>57</v>
      </c>
      <c r="C45">
        <v>2</v>
      </c>
      <c r="D45" s="1">
        <v>1.3196480938416423E-2</v>
      </c>
      <c r="E45" s="1">
        <v>4.8057076191330879E-2</v>
      </c>
      <c r="F45" s="1">
        <v>8.4053960567277763E-2</v>
      </c>
      <c r="G45" s="1">
        <v>0.22835279903342731</v>
      </c>
      <c r="H45" s="1">
        <v>3.2151058943608063E-2</v>
      </c>
      <c r="I45" s="1">
        <v>0.1253731343283582</v>
      </c>
      <c r="J45" s="1">
        <v>2.1943427419080157</v>
      </c>
      <c r="K45" s="1">
        <f t="shared" si="12"/>
        <v>0.38491377180412117</v>
      </c>
      <c r="M45">
        <f t="shared" si="13"/>
        <v>-0.62368698204136175</v>
      </c>
      <c r="N45">
        <f t="shared" si="14"/>
        <v>-1.03496873842632</v>
      </c>
      <c r="O45">
        <f t="shared" si="15"/>
        <v>-0.61595200612134815</v>
      </c>
      <c r="P45">
        <f t="shared" si="16"/>
        <v>-0.59470443785683325</v>
      </c>
      <c r="Q45">
        <f t="shared" si="17"/>
        <v>-0.54808777549739573</v>
      </c>
      <c r="R45">
        <f t="shared" si="18"/>
        <v>-0.99495394378112556</v>
      </c>
      <c r="S45">
        <f t="shared" si="19"/>
        <v>1.5667345406696229</v>
      </c>
      <c r="T45">
        <f t="shared" si="20"/>
        <v>5.9790884243940079</v>
      </c>
      <c r="U45" t="s">
        <v>57</v>
      </c>
      <c r="V45">
        <v>2</v>
      </c>
    </row>
    <row r="46" spans="1:22" x14ac:dyDescent="0.3">
      <c r="A46">
        <v>35</v>
      </c>
      <c r="B46" t="s">
        <v>13</v>
      </c>
      <c r="C46">
        <v>76</v>
      </c>
      <c r="D46" s="1">
        <v>5.0220372606520618</v>
      </c>
      <c r="E46" s="1">
        <v>0.48057076191330877</v>
      </c>
      <c r="F46" s="1">
        <v>3.1380145278450362</v>
      </c>
      <c r="G46" s="1">
        <v>0.21989528795811517</v>
      </c>
      <c r="H46" s="1">
        <v>3.1668793059453941</v>
      </c>
      <c r="I46" s="1">
        <v>0.31343283582089554</v>
      </c>
      <c r="J46" s="1">
        <v>0.84522831540160603</v>
      </c>
      <c r="K46" s="1">
        <f t="shared" si="12"/>
        <v>0.37816089861457514</v>
      </c>
      <c r="M46">
        <f t="shared" si="13"/>
        <v>2.5420382399319785</v>
      </c>
      <c r="N46">
        <f t="shared" si="14"/>
        <v>-0.56473241178520306</v>
      </c>
      <c r="O46">
        <f t="shared" si="15"/>
        <v>1.4377641049229801</v>
      </c>
      <c r="P46">
        <f t="shared" si="16"/>
        <v>-0.60122259714440818</v>
      </c>
      <c r="Q46">
        <f t="shared" si="17"/>
        <v>1.2270923779393317</v>
      </c>
      <c r="R46">
        <f t="shared" si="18"/>
        <v>-0.78102186713194155</v>
      </c>
      <c r="S46">
        <f t="shared" si="19"/>
        <v>-0.20302894275603459</v>
      </c>
      <c r="T46">
        <f t="shared" si="20"/>
        <v>7.3569005416118776</v>
      </c>
      <c r="U46" t="s">
        <v>13</v>
      </c>
      <c r="V46">
        <v>76</v>
      </c>
    </row>
    <row r="47" spans="1:22" x14ac:dyDescent="0.3">
      <c r="A47">
        <v>47</v>
      </c>
      <c r="B47" t="s">
        <v>47</v>
      </c>
      <c r="C47">
        <v>5</v>
      </c>
      <c r="D47" s="1">
        <v>0.35319993099879249</v>
      </c>
      <c r="E47" s="1">
        <v>0.51449340393071885</v>
      </c>
      <c r="F47" s="1">
        <v>0.20079557246627464</v>
      </c>
      <c r="G47" s="1">
        <v>0.21143777688280305</v>
      </c>
      <c r="H47" s="1">
        <v>0.43403929573870881</v>
      </c>
      <c r="I47" s="1">
        <v>0.62686567164179108</v>
      </c>
      <c r="J47" s="1">
        <v>0.40635976702000287</v>
      </c>
      <c r="K47" s="1">
        <f t="shared" si="12"/>
        <v>0.36780649305727126</v>
      </c>
      <c r="M47">
        <f t="shared" si="13"/>
        <v>-0.40879544430802994</v>
      </c>
      <c r="N47">
        <f t="shared" si="14"/>
        <v>-0.52785113126433114</v>
      </c>
      <c r="O47">
        <f t="shared" si="15"/>
        <v>-0.53744603857378204</v>
      </c>
      <c r="P47">
        <f t="shared" si="16"/>
        <v>-0.607740756431983</v>
      </c>
      <c r="Q47">
        <f t="shared" si="17"/>
        <v>-0.32050057633884094</v>
      </c>
      <c r="R47">
        <f t="shared" si="18"/>
        <v>-0.42446840604996833</v>
      </c>
      <c r="S47">
        <f t="shared" si="19"/>
        <v>-0.77873513615956169</v>
      </c>
      <c r="T47">
        <f t="shared" si="20"/>
        <v>3.6055374891264971</v>
      </c>
      <c r="U47" t="s">
        <v>47</v>
      </c>
      <c r="V47">
        <v>5</v>
      </c>
    </row>
    <row r="48" spans="1:22" x14ac:dyDescent="0.3">
      <c r="A48">
        <v>2</v>
      </c>
      <c r="B48" t="s">
        <v>40</v>
      </c>
      <c r="C48">
        <v>7</v>
      </c>
      <c r="D48" s="1">
        <v>0.33107641883732969</v>
      </c>
      <c r="E48" s="1">
        <v>0.34205330700888448</v>
      </c>
      <c r="F48" s="1">
        <v>0.26772742995503285</v>
      </c>
      <c r="G48" s="1">
        <v>0.20298026580749093</v>
      </c>
      <c r="H48" s="1">
        <v>0.52245470783363102</v>
      </c>
      <c r="I48" s="1">
        <v>0.56417910447761188</v>
      </c>
      <c r="J48" s="1">
        <v>0.43345041815466973</v>
      </c>
      <c r="K48" s="1">
        <f t="shared" si="12"/>
        <v>0.35029189814978218</v>
      </c>
      <c r="M48">
        <f t="shared" si="13"/>
        <v>-0.42277811285917144</v>
      </c>
      <c r="N48">
        <f t="shared" si="14"/>
        <v>-0.71533097391209677</v>
      </c>
      <c r="O48">
        <f t="shared" si="15"/>
        <v>-0.49243595051317751</v>
      </c>
      <c r="P48">
        <f t="shared" si="16"/>
        <v>-0.61425891571955793</v>
      </c>
      <c r="Q48">
        <f t="shared" si="17"/>
        <v>-0.27043139252395887</v>
      </c>
      <c r="R48">
        <f t="shared" si="18"/>
        <v>-0.49577909826636307</v>
      </c>
      <c r="S48">
        <f t="shared" si="19"/>
        <v>-0.74319771681366487</v>
      </c>
      <c r="T48">
        <f t="shared" si="20"/>
        <v>3.7542121606079908</v>
      </c>
      <c r="U48" t="s">
        <v>40</v>
      </c>
      <c r="V48">
        <v>7</v>
      </c>
    </row>
    <row r="49" spans="1:22" x14ac:dyDescent="0.3">
      <c r="A49">
        <v>5</v>
      </c>
      <c r="B49" t="s">
        <v>20</v>
      </c>
      <c r="C49">
        <v>45</v>
      </c>
      <c r="D49" s="1">
        <v>2.6924702432292564</v>
      </c>
      <c r="E49" s="1">
        <v>0.43534057255676212</v>
      </c>
      <c r="F49" s="1">
        <v>1.681079211345555</v>
      </c>
      <c r="G49" s="1">
        <v>0.20298026580749093</v>
      </c>
      <c r="H49" s="1">
        <v>3.600918601684103</v>
      </c>
      <c r="I49" s="1">
        <v>0.56417910447761188</v>
      </c>
      <c r="J49" s="1">
        <v>0.43345041815466973</v>
      </c>
      <c r="K49" s="1">
        <f t="shared" si="12"/>
        <v>0.34214557493699654</v>
      </c>
      <c r="M49">
        <f t="shared" si="13"/>
        <v>1.0696877724942422</v>
      </c>
      <c r="N49">
        <f t="shared" si="14"/>
        <v>-0.61390745247969902</v>
      </c>
      <c r="O49">
        <f t="shared" si="15"/>
        <v>0.45800962992935557</v>
      </c>
      <c r="P49">
        <f t="shared" si="16"/>
        <v>-0.61425891571955793</v>
      </c>
      <c r="Q49">
        <f t="shared" si="17"/>
        <v>1.4728865530305708</v>
      </c>
      <c r="R49">
        <f t="shared" si="18"/>
        <v>-0.49577909826636307</v>
      </c>
      <c r="S49">
        <f t="shared" si="19"/>
        <v>-0.74319771681366487</v>
      </c>
      <c r="T49">
        <f t="shared" si="20"/>
        <v>5.4677271387334532</v>
      </c>
      <c r="U49" t="s">
        <v>20</v>
      </c>
      <c r="V49">
        <v>45</v>
      </c>
    </row>
    <row r="50" spans="1:22" x14ac:dyDescent="0.3">
      <c r="A50">
        <v>15</v>
      </c>
      <c r="B50" t="s">
        <v>31</v>
      </c>
      <c r="C50">
        <v>18</v>
      </c>
      <c r="D50" s="1">
        <v>0.9637312402967052</v>
      </c>
      <c r="E50" s="1">
        <v>0.38728349636543119</v>
      </c>
      <c r="F50" s="1">
        <v>0.67243168453822211</v>
      </c>
      <c r="G50" s="1">
        <v>0.20298026580749093</v>
      </c>
      <c r="H50" s="1">
        <v>1.4387598877264607</v>
      </c>
      <c r="I50" s="1">
        <v>0.56417910447761188</v>
      </c>
      <c r="J50" s="1">
        <v>0.43345041815466973</v>
      </c>
      <c r="K50" s="1">
        <f t="shared" si="12"/>
        <v>0.34214557493699654</v>
      </c>
      <c r="M50">
        <f t="shared" si="13"/>
        <v>-2.2922854291442266E-2</v>
      </c>
      <c r="N50">
        <f t="shared" si="14"/>
        <v>-0.6661559332176008</v>
      </c>
      <c r="O50">
        <f t="shared" si="15"/>
        <v>-0.22028192968161514</v>
      </c>
      <c r="P50">
        <f t="shared" si="16"/>
        <v>-0.61425891571955793</v>
      </c>
      <c r="Q50">
        <f t="shared" si="17"/>
        <v>0.248467421557546</v>
      </c>
      <c r="R50">
        <f t="shared" si="18"/>
        <v>-0.49577909826636307</v>
      </c>
      <c r="S50">
        <f t="shared" si="19"/>
        <v>-0.74319771681366487</v>
      </c>
      <c r="T50">
        <f t="shared" si="20"/>
        <v>3.0110638695477898</v>
      </c>
      <c r="U50" t="s">
        <v>31</v>
      </c>
      <c r="V50">
        <v>18</v>
      </c>
    </row>
    <row r="51" spans="1:22" x14ac:dyDescent="0.3">
      <c r="A51">
        <v>6</v>
      </c>
      <c r="B51" t="s">
        <v>64</v>
      </c>
      <c r="C51">
        <v>1</v>
      </c>
      <c r="D51" s="1">
        <v>0.10906503363808867</v>
      </c>
      <c r="E51" s="1">
        <v>0.79435520057435161</v>
      </c>
      <c r="F51" s="1">
        <v>3.7357315807679002E-2</v>
      </c>
      <c r="G51" s="1">
        <v>0.20298026580749093</v>
      </c>
      <c r="H51" s="1">
        <v>7.2339882623118135E-2</v>
      </c>
      <c r="I51" s="1">
        <v>0.56417910447761188</v>
      </c>
      <c r="J51" s="1">
        <v>0.43345041815466973</v>
      </c>
      <c r="K51" s="1">
        <f t="shared" si="12"/>
        <v>0.3421455749369966</v>
      </c>
      <c r="M51">
        <f t="shared" si="13"/>
        <v>-0.56309541831974874</v>
      </c>
      <c r="N51">
        <f t="shared" si="14"/>
        <v>-0.22358056696713782</v>
      </c>
      <c r="O51">
        <f t="shared" si="15"/>
        <v>-0.64735439314037457</v>
      </c>
      <c r="P51">
        <f t="shared" si="16"/>
        <v>-0.61425891571955793</v>
      </c>
      <c r="Q51">
        <f t="shared" si="17"/>
        <v>-0.52532905558154019</v>
      </c>
      <c r="R51">
        <f t="shared" si="18"/>
        <v>-0.49577909826636307</v>
      </c>
      <c r="S51">
        <f t="shared" si="19"/>
        <v>-0.74319771681366487</v>
      </c>
      <c r="T51">
        <f t="shared" si="20"/>
        <v>3.8125951648083869</v>
      </c>
      <c r="U51" t="s">
        <v>64</v>
      </c>
      <c r="V51">
        <v>1</v>
      </c>
    </row>
    <row r="52" spans="1:22" x14ac:dyDescent="0.3">
      <c r="A52">
        <v>3</v>
      </c>
      <c r="B52" t="s">
        <v>33</v>
      </c>
      <c r="C52">
        <v>17</v>
      </c>
      <c r="D52" s="1">
        <v>1.1721580127652234</v>
      </c>
      <c r="E52" s="1">
        <v>0.50035896975679794</v>
      </c>
      <c r="F52" s="1">
        <v>0.56191629194050496</v>
      </c>
      <c r="G52" s="1">
        <v>0.17760773258155457</v>
      </c>
      <c r="H52" s="1">
        <v>1.044909415667262</v>
      </c>
      <c r="I52" s="1">
        <v>0.43880597014925371</v>
      </c>
      <c r="J52" s="1">
        <v>0.48763172042400349</v>
      </c>
      <c r="K52" s="1">
        <f t="shared" si="12"/>
        <v>0.30273174645160722</v>
      </c>
      <c r="M52">
        <f t="shared" si="13"/>
        <v>0.10880860205878504</v>
      </c>
      <c r="N52">
        <f t="shared" si="14"/>
        <v>-0.54321833148136123</v>
      </c>
      <c r="O52">
        <f t="shared" si="15"/>
        <v>-0.29460091229331109</v>
      </c>
      <c r="P52">
        <f t="shared" si="16"/>
        <v>-0.63381339358228261</v>
      </c>
      <c r="Q52">
        <f t="shared" si="17"/>
        <v>2.5431966382162365E-2</v>
      </c>
      <c r="R52">
        <f t="shared" si="18"/>
        <v>-0.63840048269915228</v>
      </c>
      <c r="S52">
        <f t="shared" si="19"/>
        <v>-0.67212287812187144</v>
      </c>
      <c r="T52">
        <f t="shared" si="20"/>
        <v>2.9163965666189262</v>
      </c>
      <c r="U52" t="s">
        <v>33</v>
      </c>
      <c r="V52">
        <v>17</v>
      </c>
    </row>
    <row r="53" spans="1:22" x14ac:dyDescent="0.3">
      <c r="A53">
        <v>10</v>
      </c>
      <c r="B53" t="s">
        <v>26</v>
      </c>
      <c r="C53">
        <v>30</v>
      </c>
      <c r="D53" s="1">
        <v>1.8983525961704331</v>
      </c>
      <c r="E53" s="1">
        <v>0.46078255406981961</v>
      </c>
      <c r="F53" s="1">
        <v>0.91992390176409544</v>
      </c>
      <c r="G53" s="1">
        <v>0.16069271043093034</v>
      </c>
      <c r="H53" s="1">
        <v>1.8084970655779535</v>
      </c>
      <c r="I53" s="1">
        <v>0.43880597014925371</v>
      </c>
      <c r="J53" s="1">
        <v>0.44119060419314604</v>
      </c>
      <c r="K53" s="1">
        <f t="shared" si="12"/>
        <v>0.28084449276078466</v>
      </c>
      <c r="M53">
        <f t="shared" si="13"/>
        <v>0.5677835645006386</v>
      </c>
      <c r="N53">
        <f t="shared" si="14"/>
        <v>-0.58624649208904511</v>
      </c>
      <c r="O53">
        <f t="shared" si="15"/>
        <v>-5.3849278480775115E-2</v>
      </c>
      <c r="P53">
        <f t="shared" si="16"/>
        <v>-0.64684971215743237</v>
      </c>
      <c r="Q53">
        <f t="shared" si="17"/>
        <v>0.4578476447834165</v>
      </c>
      <c r="R53">
        <f t="shared" si="18"/>
        <v>-0.63840048269915228</v>
      </c>
      <c r="S53">
        <f t="shared" si="19"/>
        <v>-0.73304416842912301</v>
      </c>
      <c r="T53">
        <f t="shared" si="20"/>
        <v>3.6840213431395834</v>
      </c>
      <c r="U53" t="s">
        <v>26</v>
      </c>
      <c r="V53">
        <v>30</v>
      </c>
    </row>
    <row r="54" spans="1:22" x14ac:dyDescent="0.3">
      <c r="A54">
        <v>8</v>
      </c>
      <c r="B54" t="s">
        <v>51</v>
      </c>
      <c r="C54">
        <v>5</v>
      </c>
      <c r="D54" s="1">
        <v>0.19755908228393998</v>
      </c>
      <c r="E54" s="1">
        <v>0.28551557031320113</v>
      </c>
      <c r="F54" s="1">
        <v>0.14008993427879626</v>
      </c>
      <c r="G54" s="1">
        <v>0.15223519935561819</v>
      </c>
      <c r="H54" s="1">
        <v>0.23309517734115845</v>
      </c>
      <c r="I54" s="1">
        <v>0.31343283582089554</v>
      </c>
      <c r="J54" s="1">
        <v>0.58515806450880414</v>
      </c>
      <c r="K54" s="1">
        <f t="shared" si="12"/>
        <v>0.25660918120274745</v>
      </c>
      <c r="M54">
        <f t="shared" si="13"/>
        <v>-0.50716474411518297</v>
      </c>
      <c r="N54">
        <f t="shared" si="14"/>
        <v>-0.77679977478021667</v>
      </c>
      <c r="O54">
        <f t="shared" si="15"/>
        <v>-0.5782691416985164</v>
      </c>
      <c r="P54">
        <f t="shared" si="16"/>
        <v>-0.6533678714450073</v>
      </c>
      <c r="Q54">
        <f t="shared" si="17"/>
        <v>-0.43429417591811831</v>
      </c>
      <c r="R54">
        <f t="shared" si="18"/>
        <v>-0.78102186713194155</v>
      </c>
      <c r="S54">
        <f t="shared" si="19"/>
        <v>-0.54418816847664331</v>
      </c>
      <c r="T54">
        <f t="shared" si="20"/>
        <v>4.2751057435656268</v>
      </c>
      <c r="U54" t="s">
        <v>51</v>
      </c>
      <c r="V54">
        <v>5</v>
      </c>
    </row>
    <row r="55" spans="1:22" x14ac:dyDescent="0.3">
      <c r="A55">
        <v>41</v>
      </c>
      <c r="B55" t="s">
        <v>37</v>
      </c>
      <c r="C55">
        <v>13</v>
      </c>
      <c r="D55" s="1">
        <v>0.81197170950491637</v>
      </c>
      <c r="E55" s="1">
        <v>0.45230189356546713</v>
      </c>
      <c r="F55" s="1">
        <v>0.35800760982359042</v>
      </c>
      <c r="G55" s="1">
        <v>0.14377768828030607</v>
      </c>
      <c r="H55" s="1">
        <v>0.57871906098494508</v>
      </c>
      <c r="I55" s="1">
        <v>0.31343283582089554</v>
      </c>
      <c r="J55" s="1">
        <v>0.55264928314720396</v>
      </c>
      <c r="K55" s="1">
        <f t="shared" si="12"/>
        <v>0.25222269947278586</v>
      </c>
      <c r="M55">
        <f t="shared" si="13"/>
        <v>-0.11883905435278096</v>
      </c>
      <c r="N55">
        <f t="shared" si="14"/>
        <v>-0.59546681221926301</v>
      </c>
      <c r="O55">
        <f t="shared" si="15"/>
        <v>-0.43172466894305972</v>
      </c>
      <c r="P55">
        <f t="shared" si="16"/>
        <v>-0.65988603073258212</v>
      </c>
      <c r="Q55">
        <f t="shared" si="17"/>
        <v>-0.23856918464176124</v>
      </c>
      <c r="R55">
        <f t="shared" si="18"/>
        <v>-0.78102186713194155</v>
      </c>
      <c r="S55">
        <f t="shared" si="19"/>
        <v>-0.58683307169171928</v>
      </c>
      <c r="T55">
        <f t="shared" si="20"/>
        <v>3.4123406897131079</v>
      </c>
      <c r="U55" t="s">
        <v>37</v>
      </c>
      <c r="V55">
        <v>13</v>
      </c>
    </row>
    <row r="56" spans="1:22" x14ac:dyDescent="0.3">
      <c r="A56">
        <v>42</v>
      </c>
      <c r="B56" t="s">
        <v>44</v>
      </c>
      <c r="C56">
        <v>11</v>
      </c>
      <c r="D56" s="1">
        <v>0.47623770915991032</v>
      </c>
      <c r="E56" s="1">
        <v>0.31378443866104283</v>
      </c>
      <c r="F56" s="1">
        <v>0.21636112071947422</v>
      </c>
      <c r="G56" s="1">
        <v>0.10149013290374546</v>
      </c>
      <c r="H56" s="1">
        <v>0.51441694309772901</v>
      </c>
      <c r="I56" s="1">
        <v>0.31343283582089554</v>
      </c>
      <c r="J56" s="1">
        <v>0.39010537633920278</v>
      </c>
      <c r="K56" s="1">
        <f t="shared" si="12"/>
        <v>0.18014482922819136</v>
      </c>
      <c r="M56">
        <f t="shared" si="13"/>
        <v>-0.33103218236571696</v>
      </c>
      <c r="N56">
        <f t="shared" si="14"/>
        <v>-0.74606537434615661</v>
      </c>
      <c r="O56">
        <f t="shared" si="15"/>
        <v>-0.5269785762341066</v>
      </c>
      <c r="P56">
        <f t="shared" si="16"/>
        <v>-0.69247682717045667</v>
      </c>
      <c r="Q56">
        <f t="shared" si="17"/>
        <v>-0.27498313650712997</v>
      </c>
      <c r="R56">
        <f t="shared" si="18"/>
        <v>-0.78102186713194155</v>
      </c>
      <c r="S56">
        <f t="shared" si="19"/>
        <v>-0.80005758776709979</v>
      </c>
      <c r="T56">
        <f t="shared" si="20"/>
        <v>4.152615551522608</v>
      </c>
      <c r="U56" t="s">
        <v>44</v>
      </c>
      <c r="V56">
        <v>11</v>
      </c>
    </row>
    <row r="57" spans="1:22" x14ac:dyDescent="0.3">
      <c r="A57">
        <v>31</v>
      </c>
      <c r="B57" t="s">
        <v>63</v>
      </c>
      <c r="C57">
        <v>2</v>
      </c>
      <c r="D57" s="1">
        <v>6.3265482145937552E-2</v>
      </c>
      <c r="E57" s="1">
        <v>0.22897783361751772</v>
      </c>
      <c r="F57" s="1">
        <v>3.7357315807679002E-2</v>
      </c>
      <c r="G57" s="1">
        <v>0.10149013290374546</v>
      </c>
      <c r="H57" s="1">
        <v>0.12056647103853023</v>
      </c>
      <c r="I57" s="1">
        <v>0.43880597014925371</v>
      </c>
      <c r="J57" s="1">
        <v>0.2786466973851448</v>
      </c>
      <c r="K57" s="1">
        <f t="shared" si="12"/>
        <v>0.1710727874684983</v>
      </c>
      <c r="M57">
        <f t="shared" si="13"/>
        <v>-0.59204199532035739</v>
      </c>
      <c r="N57">
        <f t="shared" si="14"/>
        <v>-0.83826857564833657</v>
      </c>
      <c r="O57">
        <f t="shared" si="15"/>
        <v>-0.64735439314037457</v>
      </c>
      <c r="P57">
        <f t="shared" si="16"/>
        <v>-0.69247682717045667</v>
      </c>
      <c r="Q57">
        <f t="shared" si="17"/>
        <v>-0.49801859168251367</v>
      </c>
      <c r="R57">
        <f t="shared" si="18"/>
        <v>-0.63840048269915228</v>
      </c>
      <c r="S57">
        <f t="shared" si="19"/>
        <v>-0.94626868450450352</v>
      </c>
      <c r="T57">
        <f t="shared" si="20"/>
        <v>4.8528295501656951</v>
      </c>
      <c r="U57" t="s">
        <v>63</v>
      </c>
      <c r="V57">
        <v>2</v>
      </c>
    </row>
    <row r="58" spans="1:22" x14ac:dyDescent="0.3">
      <c r="A58">
        <v>45</v>
      </c>
      <c r="B58" t="s">
        <v>49</v>
      </c>
      <c r="C58">
        <v>13</v>
      </c>
      <c r="D58" s="1">
        <v>1.3701052268414697</v>
      </c>
      <c r="E58" s="1">
        <v>0.7660863322265099</v>
      </c>
      <c r="F58" s="1">
        <v>0.18056035973711518</v>
      </c>
      <c r="G58" s="1">
        <v>6.7660088602496976E-2</v>
      </c>
      <c r="H58" s="1">
        <v>1.1735136514416942</v>
      </c>
      <c r="I58" s="1">
        <v>0.68955223880597016</v>
      </c>
      <c r="J58" s="1">
        <v>0.11821375040581902</v>
      </c>
      <c r="K58" s="1">
        <f t="shared" si="12"/>
        <v>0.12720797016888333</v>
      </c>
      <c r="M58">
        <f t="shared" si="13"/>
        <v>0.23391668909531382</v>
      </c>
      <c r="N58">
        <f t="shared" si="14"/>
        <v>-0.2543149674011978</v>
      </c>
      <c r="O58">
        <f t="shared" si="15"/>
        <v>-0.55105373961536019</v>
      </c>
      <c r="P58">
        <f t="shared" si="16"/>
        <v>-0.71854946432075628</v>
      </c>
      <c r="Q58">
        <f t="shared" si="17"/>
        <v>9.8259870112899841E-2</v>
      </c>
      <c r="R58">
        <f t="shared" si="18"/>
        <v>-0.35315771383357369</v>
      </c>
      <c r="S58">
        <f t="shared" si="19"/>
        <v>-1.1567240510204633</v>
      </c>
      <c r="T58">
        <f t="shared" si="20"/>
        <v>3.3659764953995648</v>
      </c>
      <c r="U58" t="s">
        <v>49</v>
      </c>
      <c r="V58">
        <v>13</v>
      </c>
    </row>
    <row r="59" spans="1:22" x14ac:dyDescent="0.3">
      <c r="A59">
        <v>39</v>
      </c>
      <c r="B59" t="s">
        <v>53</v>
      </c>
      <c r="C59">
        <v>9</v>
      </c>
      <c r="D59" s="1">
        <v>2.0551578402622046</v>
      </c>
      <c r="E59" s="1">
        <v>1.6622094588530916</v>
      </c>
      <c r="F59" s="1">
        <v>0.12452438602559668</v>
      </c>
      <c r="G59" s="1">
        <v>6.7660088602496976E-2</v>
      </c>
      <c r="H59" s="1">
        <v>1.3503444756315386</v>
      </c>
      <c r="I59" s="1">
        <v>1.1283582089552238</v>
      </c>
      <c r="J59" s="1">
        <v>7.2241736359111616E-2</v>
      </c>
      <c r="K59" s="1">
        <f t="shared" si="12"/>
        <v>0.12672058330999872</v>
      </c>
      <c r="M59">
        <f t="shared" si="13"/>
        <v>0.66688879423153591</v>
      </c>
      <c r="N59">
        <f t="shared" si="14"/>
        <v>0.71996552635850208</v>
      </c>
      <c r="O59">
        <f t="shared" si="15"/>
        <v>-0.58873660403819184</v>
      </c>
      <c r="P59">
        <f t="shared" si="16"/>
        <v>-0.71854946432075628</v>
      </c>
      <c r="Q59">
        <f t="shared" si="17"/>
        <v>0.19839823774266399</v>
      </c>
      <c r="R59">
        <f t="shared" si="18"/>
        <v>0.14601713168118866</v>
      </c>
      <c r="S59">
        <f t="shared" si="19"/>
        <v>-1.2170299747589548</v>
      </c>
      <c r="T59">
        <f t="shared" si="20"/>
        <v>4.2555857331317934</v>
      </c>
      <c r="U59" t="s">
        <v>53</v>
      </c>
      <c r="V59">
        <v>9</v>
      </c>
    </row>
    <row r="60" spans="1:22" x14ac:dyDescent="0.3">
      <c r="A60">
        <v>9</v>
      </c>
      <c r="B60" t="s">
        <v>67</v>
      </c>
      <c r="C60">
        <v>1</v>
      </c>
      <c r="D60" s="1">
        <v>4.2694497153700191E-3</v>
      </c>
      <c r="E60" s="1">
        <v>3.1095755182625865E-2</v>
      </c>
      <c r="F60" s="1">
        <v>1.2452438602559669E-2</v>
      </c>
      <c r="G60" s="1">
        <v>6.7660088602496976E-2</v>
      </c>
      <c r="H60" s="1">
        <v>8.0377647359020157E-3</v>
      </c>
      <c r="I60" s="1">
        <v>6.2686567164179099E-2</v>
      </c>
      <c r="J60" s="1">
        <v>1.3003512544640092</v>
      </c>
      <c r="K60" s="1">
        <f t="shared" si="12"/>
        <v>0.11404852497899885</v>
      </c>
      <c r="M60">
        <f t="shared" si="13"/>
        <v>-0.62932911145673454</v>
      </c>
      <c r="N60">
        <f t="shared" si="14"/>
        <v>-1.053409378686756</v>
      </c>
      <c r="O60">
        <f t="shared" si="15"/>
        <v>-0.66410233288385534</v>
      </c>
      <c r="P60">
        <f t="shared" si="16"/>
        <v>-0.71854946432075628</v>
      </c>
      <c r="Q60">
        <f t="shared" si="17"/>
        <v>-0.56174300744690908</v>
      </c>
      <c r="R60">
        <f t="shared" si="18"/>
        <v>-1.0662646359975201</v>
      </c>
      <c r="S60">
        <f t="shared" si="19"/>
        <v>0.39399970225503045</v>
      </c>
      <c r="T60">
        <f t="shared" si="20"/>
        <v>5.0873976330475621</v>
      </c>
      <c r="U60" t="s">
        <v>67</v>
      </c>
      <c r="V60">
        <v>1</v>
      </c>
    </row>
    <row r="61" spans="1:22" x14ac:dyDescent="0.3">
      <c r="A61">
        <v>48</v>
      </c>
      <c r="B61" t="s">
        <v>65</v>
      </c>
      <c r="C61">
        <v>2</v>
      </c>
      <c r="D61" s="1">
        <v>0.10324305675349318</v>
      </c>
      <c r="E61" s="1">
        <v>0.37597594902629455</v>
      </c>
      <c r="F61" s="1">
        <v>2.4904877205119337E-2</v>
      </c>
      <c r="G61" s="1">
        <v>6.7660088602496976E-2</v>
      </c>
      <c r="H61" s="1">
        <v>6.4302117887216126E-2</v>
      </c>
      <c r="I61" s="1">
        <v>0.2507462686567164</v>
      </c>
      <c r="J61" s="1">
        <v>0.32508781361600231</v>
      </c>
      <c r="K61" s="1">
        <f t="shared" si="12"/>
        <v>0.11404852497899885</v>
      </c>
      <c r="M61">
        <f t="shared" si="13"/>
        <v>-0.56677506793847021</v>
      </c>
      <c r="N61">
        <f t="shared" si="14"/>
        <v>-0.67844969339122474</v>
      </c>
      <c r="O61">
        <f t="shared" si="15"/>
        <v>-0.6557283630121149</v>
      </c>
      <c r="P61">
        <f t="shared" si="16"/>
        <v>-0.71854946432075628</v>
      </c>
      <c r="Q61">
        <f t="shared" si="17"/>
        <v>-0.52988079956471135</v>
      </c>
      <c r="R61">
        <f t="shared" si="18"/>
        <v>-0.85233255934833629</v>
      </c>
      <c r="S61">
        <f t="shared" si="19"/>
        <v>-0.88534739419725184</v>
      </c>
      <c r="T61">
        <f t="shared" si="20"/>
        <v>4.8870633417728655</v>
      </c>
      <c r="U61" t="s">
        <v>65</v>
      </c>
      <c r="V61">
        <v>2</v>
      </c>
    </row>
    <row r="62" spans="1:22" x14ac:dyDescent="0.3">
      <c r="A62">
        <v>24</v>
      </c>
      <c r="B62" t="s">
        <v>62</v>
      </c>
      <c r="C62">
        <v>4</v>
      </c>
      <c r="D62" s="1">
        <v>0.13041228221493878</v>
      </c>
      <c r="E62" s="1">
        <v>0.23745849412187023</v>
      </c>
      <c r="F62" s="1">
        <v>3.8913870632998962E-2</v>
      </c>
      <c r="G62" s="1">
        <v>5.0745066451872732E-2</v>
      </c>
      <c r="H62" s="1">
        <v>0.12056647103853023</v>
      </c>
      <c r="I62" s="1">
        <v>0.18805970149253731</v>
      </c>
      <c r="J62" s="1">
        <v>0.32508781361600231</v>
      </c>
      <c r="K62" s="1">
        <f t="shared" si="12"/>
        <v>8.9100410139842851E-2</v>
      </c>
      <c r="M62">
        <f t="shared" si="13"/>
        <v>-0.54960336971777013</v>
      </c>
      <c r="N62">
        <f t="shared" si="14"/>
        <v>-0.82904825551811856</v>
      </c>
      <c r="O62">
        <f t="shared" si="15"/>
        <v>-0.64630764690640696</v>
      </c>
      <c r="P62">
        <f t="shared" si="16"/>
        <v>-0.73158578289590603</v>
      </c>
      <c r="Q62">
        <f t="shared" si="17"/>
        <v>-0.49801859168251367</v>
      </c>
      <c r="R62">
        <f t="shared" si="18"/>
        <v>-0.92364325156473082</v>
      </c>
      <c r="S62">
        <f t="shared" si="19"/>
        <v>-0.88534739419725184</v>
      </c>
      <c r="T62">
        <f t="shared" si="20"/>
        <v>5.0635542924826984</v>
      </c>
      <c r="U62" t="s">
        <v>62</v>
      </c>
      <c r="V62">
        <v>4</v>
      </c>
    </row>
    <row r="63" spans="1:22" x14ac:dyDescent="0.3">
      <c r="A63">
        <v>4</v>
      </c>
      <c r="B63" t="s">
        <v>66</v>
      </c>
      <c r="C63">
        <v>2</v>
      </c>
      <c r="D63" s="1">
        <v>7.5685699499741244E-2</v>
      </c>
      <c r="E63" s="1">
        <v>0.27420802297406444</v>
      </c>
      <c r="F63" s="1">
        <v>1.8678657903839501E-2</v>
      </c>
      <c r="G63" s="1">
        <v>5.0745066451872732E-2</v>
      </c>
      <c r="H63" s="1">
        <v>4.8226588415412094E-2</v>
      </c>
      <c r="I63" s="1">
        <v>0.18805970149253731</v>
      </c>
      <c r="J63" s="1">
        <v>0.32508781361600231</v>
      </c>
      <c r="K63" s="1">
        <f t="shared" si="12"/>
        <v>8.553639373424915E-2</v>
      </c>
      <c r="M63">
        <f t="shared" si="13"/>
        <v>-0.58419207613375168</v>
      </c>
      <c r="N63">
        <f t="shared" si="14"/>
        <v>-0.7890935349538406</v>
      </c>
      <c r="O63">
        <f t="shared" si="15"/>
        <v>-0.65991534794798512</v>
      </c>
      <c r="P63">
        <f t="shared" si="16"/>
        <v>-0.73158578289590603</v>
      </c>
      <c r="Q63">
        <f t="shared" si="17"/>
        <v>-0.53898428753105354</v>
      </c>
      <c r="R63">
        <f t="shared" si="18"/>
        <v>-0.92364325156473082</v>
      </c>
      <c r="S63">
        <f t="shared" si="19"/>
        <v>-0.88534739419725184</v>
      </c>
      <c r="T63">
        <f t="shared" si="20"/>
        <v>5.1127616752245197</v>
      </c>
      <c r="U63" t="s">
        <v>66</v>
      </c>
      <c r="V63">
        <v>2</v>
      </c>
    </row>
    <row r="64" spans="1:22" x14ac:dyDescent="0.3">
      <c r="A64">
        <v>58</v>
      </c>
      <c r="B64" t="s">
        <v>68</v>
      </c>
      <c r="C64">
        <v>1</v>
      </c>
      <c r="D64" s="1">
        <v>0</v>
      </c>
      <c r="E64" s="1">
        <v>0</v>
      </c>
      <c r="F64" s="1">
        <v>6.2262193012798343E-3</v>
      </c>
      <c r="G64" s="1">
        <v>3.3830044301248488E-2</v>
      </c>
      <c r="H64" s="1">
        <v>1.6075529471804031E-2</v>
      </c>
      <c r="I64" s="1">
        <v>0.1253731343283582</v>
      </c>
      <c r="J64" s="1">
        <v>0.32508781361600231</v>
      </c>
      <c r="K64" s="1">
        <f t="shared" si="12"/>
        <v>5.7024262489499426E-2</v>
      </c>
      <c r="M64">
        <f t="shared" si="13"/>
        <v>-0.63202752117713024</v>
      </c>
      <c r="N64">
        <f t="shared" si="14"/>
        <v>-1.087217219164222</v>
      </c>
      <c r="O64">
        <f t="shared" si="15"/>
        <v>-0.66828931781972545</v>
      </c>
      <c r="P64">
        <f t="shared" si="16"/>
        <v>-0.74462210147105579</v>
      </c>
      <c r="Q64">
        <f t="shared" si="17"/>
        <v>-0.55719126346373793</v>
      </c>
      <c r="R64">
        <f t="shared" si="18"/>
        <v>-0.99495394378112556</v>
      </c>
      <c r="S64">
        <f t="shared" si="19"/>
        <v>-0.88534739419725184</v>
      </c>
      <c r="T64">
        <f t="shared" si="20"/>
        <v>5.5696487610742489</v>
      </c>
      <c r="U64" t="s">
        <v>68</v>
      </c>
      <c r="V64">
        <v>1</v>
      </c>
    </row>
    <row r="65" spans="1:22" x14ac:dyDescent="0.3">
      <c r="A65">
        <v>61</v>
      </c>
      <c r="B65" t="s">
        <v>69</v>
      </c>
      <c r="C65">
        <v>1</v>
      </c>
      <c r="D65" s="1">
        <v>0</v>
      </c>
      <c r="E65" s="1">
        <v>0</v>
      </c>
      <c r="F65" s="1">
        <v>6.2262193012798343E-3</v>
      </c>
      <c r="G65" s="1">
        <v>3.3830044301248488E-2</v>
      </c>
      <c r="H65" s="1">
        <v>8.0377647359020157E-3</v>
      </c>
      <c r="I65" s="1">
        <v>6.2686567164179099E-2</v>
      </c>
      <c r="J65" s="1">
        <v>0.65017562723200462</v>
      </c>
      <c r="K65" s="1">
        <f t="shared" si="12"/>
        <v>5.7024262489499426E-2</v>
      </c>
      <c r="M65">
        <f t="shared" si="13"/>
        <v>-0.63202752117713024</v>
      </c>
      <c r="N65">
        <f t="shared" si="14"/>
        <v>-1.087217219164222</v>
      </c>
      <c r="O65">
        <f t="shared" si="15"/>
        <v>-0.66828931781972545</v>
      </c>
      <c r="P65">
        <f t="shared" si="16"/>
        <v>-0.74462210147105579</v>
      </c>
      <c r="Q65">
        <f t="shared" si="17"/>
        <v>-0.56174300744690908</v>
      </c>
      <c r="R65">
        <f t="shared" si="18"/>
        <v>-1.0662646359975201</v>
      </c>
      <c r="S65">
        <f t="shared" si="19"/>
        <v>-0.45889836204649109</v>
      </c>
      <c r="T65">
        <f t="shared" si="20"/>
        <v>5.219062165123054</v>
      </c>
      <c r="U65" t="s">
        <v>69</v>
      </c>
      <c r="V65">
        <v>1</v>
      </c>
    </row>
    <row r="66" spans="1:22" x14ac:dyDescent="0.3">
      <c r="A66">
        <v>57</v>
      </c>
      <c r="B66" t="s">
        <v>70</v>
      </c>
      <c r="C66">
        <v>1</v>
      </c>
      <c r="D66" s="1">
        <v>0</v>
      </c>
      <c r="E66" s="1">
        <v>0</v>
      </c>
      <c r="F66" s="1">
        <v>0</v>
      </c>
      <c r="G66" s="1">
        <v>0</v>
      </c>
      <c r="H66" s="1">
        <v>8.0377647359020157E-3</v>
      </c>
      <c r="I66" s="1">
        <v>6.2686567164179099E-2</v>
      </c>
      <c r="J66" s="1">
        <v>0</v>
      </c>
      <c r="K66" s="1">
        <f t="shared" si="12"/>
        <v>0</v>
      </c>
      <c r="M66">
        <f t="shared" si="13"/>
        <v>-0.63202752117713024</v>
      </c>
      <c r="N66">
        <f t="shared" si="14"/>
        <v>-1.087217219164222</v>
      </c>
      <c r="O66">
        <f t="shared" si="15"/>
        <v>-0.67247630275559567</v>
      </c>
      <c r="P66">
        <f t="shared" si="16"/>
        <v>-0.7706947386213554</v>
      </c>
      <c r="Q66">
        <f t="shared" si="17"/>
        <v>-0.56174300744690908</v>
      </c>
      <c r="R66">
        <f t="shared" si="18"/>
        <v>-1.0662646359975201</v>
      </c>
      <c r="S66">
        <f t="shared" si="19"/>
        <v>-1.3117964263480126</v>
      </c>
      <c r="T66">
        <f t="shared" si="20"/>
        <v>6.1022198515107444</v>
      </c>
      <c r="U66" t="s">
        <v>70</v>
      </c>
      <c r="V66">
        <v>1</v>
      </c>
    </row>
  </sheetData>
  <sortState ref="A4:V66">
    <sortCondition descending="1" ref="K4:K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8"/>
  <sheetViews>
    <sheetView workbookViewId="0">
      <selection activeCell="F3" sqref="F3"/>
    </sheetView>
  </sheetViews>
  <sheetFormatPr defaultRowHeight="14.4" x14ac:dyDescent="0.3"/>
  <cols>
    <col min="3" max="3" width="10.6640625" bestFit="1" customWidth="1"/>
    <col min="5" max="5" width="15.33203125" bestFit="1" customWidth="1"/>
  </cols>
  <sheetData>
    <row r="1" spans="3:5" x14ac:dyDescent="0.3">
      <c r="C1" s="2" t="s">
        <v>76</v>
      </c>
      <c r="D1" s="2" t="s">
        <v>77</v>
      </c>
      <c r="E1" s="2" t="s">
        <v>74</v>
      </c>
    </row>
    <row r="2" spans="3:5" x14ac:dyDescent="0.3">
      <c r="C2" s="3" t="s">
        <v>10</v>
      </c>
      <c r="D2" s="2">
        <v>4</v>
      </c>
      <c r="E2" s="2">
        <v>9.7939170825715252</v>
      </c>
    </row>
    <row r="3" spans="3:5" x14ac:dyDescent="0.3">
      <c r="C3" s="3" t="s">
        <v>21</v>
      </c>
      <c r="D3" s="2">
        <v>2</v>
      </c>
      <c r="E3" s="2">
        <v>7.4274101892572997</v>
      </c>
    </row>
    <row r="4" spans="3:5" x14ac:dyDescent="0.3">
      <c r="C4" s="3" t="s">
        <v>11</v>
      </c>
      <c r="D4" s="2">
        <v>5</v>
      </c>
      <c r="E4" s="2">
        <v>7.1422888768098023</v>
      </c>
    </row>
    <row r="5" spans="3:5" x14ac:dyDescent="0.3">
      <c r="C5" s="3" t="s">
        <v>12</v>
      </c>
      <c r="D5" s="2">
        <v>5</v>
      </c>
      <c r="E5" s="2">
        <v>6.4922122844295096</v>
      </c>
    </row>
    <row r="6" spans="3:5" x14ac:dyDescent="0.3">
      <c r="C6" s="3" t="s">
        <v>19</v>
      </c>
      <c r="D6" s="2">
        <v>3</v>
      </c>
      <c r="E6" s="2">
        <v>6.2061405676071866</v>
      </c>
    </row>
    <row r="7" spans="3:5" x14ac:dyDescent="0.3">
      <c r="C7" s="3" t="s">
        <v>8</v>
      </c>
      <c r="D7" s="2">
        <v>11</v>
      </c>
      <c r="E7" s="2">
        <v>6.1871324801106882</v>
      </c>
    </row>
    <row r="8" spans="3:5" x14ac:dyDescent="0.3">
      <c r="C8" s="2" t="s">
        <v>14</v>
      </c>
      <c r="D8" s="2">
        <v>5</v>
      </c>
      <c r="E8" s="2">
        <v>5.1578445421752219</v>
      </c>
    </row>
    <row r="11" spans="3:5" x14ac:dyDescent="0.3">
      <c r="C11" s="2" t="s">
        <v>76</v>
      </c>
      <c r="D11" s="2" t="s">
        <v>77</v>
      </c>
      <c r="E11" s="2" t="s">
        <v>75</v>
      </c>
    </row>
    <row r="12" spans="3:5" x14ac:dyDescent="0.3">
      <c r="C12" s="3" t="s">
        <v>8</v>
      </c>
      <c r="D12" s="2">
        <v>11</v>
      </c>
      <c r="E12" s="2">
        <v>22.229653943738761</v>
      </c>
    </row>
    <row r="13" spans="3:5" x14ac:dyDescent="0.3">
      <c r="C13" s="2" t="s">
        <v>9</v>
      </c>
      <c r="D13" s="2">
        <v>109</v>
      </c>
      <c r="E13" s="2">
        <v>16.462348563015485</v>
      </c>
    </row>
    <row r="14" spans="3:5" x14ac:dyDescent="0.3">
      <c r="C14" s="3" t="s">
        <v>10</v>
      </c>
      <c r="D14" s="2">
        <v>4</v>
      </c>
      <c r="E14" s="2">
        <v>12.93864287501497</v>
      </c>
    </row>
    <row r="15" spans="3:5" x14ac:dyDescent="0.3">
      <c r="C15" s="3" t="s">
        <v>11</v>
      </c>
      <c r="D15" s="2">
        <v>5</v>
      </c>
      <c r="E15" s="2">
        <v>9.8385723040381414</v>
      </c>
    </row>
    <row r="16" spans="3:5" x14ac:dyDescent="0.3">
      <c r="C16" s="3" t="s">
        <v>12</v>
      </c>
      <c r="D16" s="2">
        <v>5</v>
      </c>
      <c r="E16" s="2">
        <v>8.8237713443263903</v>
      </c>
    </row>
    <row r="17" spans="3:5" x14ac:dyDescent="0.3">
      <c r="C17" s="3" t="s">
        <v>21</v>
      </c>
      <c r="D17" s="2">
        <v>2</v>
      </c>
      <c r="E17" s="2">
        <v>8.0264497990516972</v>
      </c>
    </row>
    <row r="18" spans="3:5" x14ac:dyDescent="0.3">
      <c r="C18" s="3" t="s">
        <v>19</v>
      </c>
      <c r="D18" s="2">
        <v>3</v>
      </c>
      <c r="E18" s="2">
        <v>8.0019557447514735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bytype</vt:lpstr>
      <vt:lpstr>compare avg</vt:lpstr>
      <vt:lpstr>compare avg sort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 budiman</dc:creator>
  <cp:lastModifiedBy>alfa budiman</cp:lastModifiedBy>
  <dcterms:created xsi:type="dcterms:W3CDTF">2020-07-05T00:03:54Z</dcterms:created>
  <dcterms:modified xsi:type="dcterms:W3CDTF">2020-07-08T00:04:17Z</dcterms:modified>
</cp:coreProperties>
</file>