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 OPERACIONALES" sheetId="1" r:id="rId4"/>
    <sheet state="visible" name="FASES PROYECTO" sheetId="2" r:id="rId5"/>
    <sheet state="visible" name="FASES GESTION PROYECTO" sheetId="3" r:id="rId6"/>
    <sheet state="visible" name="Hoja3" sheetId="4" r:id="rId7"/>
  </sheets>
  <externalReferences>
    <externalReference r:id="rId8"/>
  </externalReferences>
  <definedNames>
    <definedName name="ABELSON">#REF!</definedName>
    <definedName name="SUBTOTAL">#REF!</definedName>
    <definedName name="PRESUPUESTO">#REF!</definedName>
    <definedName name="CDT">#REF!</definedName>
  </definedNames>
  <calcPr/>
  <extLst>
    <ext uri="GoogleSheetsCustomDataVersion2">
      <go:sheetsCustomData xmlns:go="http://customooxmlschemas.google.com/" r:id="rId9" roundtripDataChecksum="S+Rh073PrFxtXOEA40rXVpWu02Hk6h5juF923VEoJz4="/>
    </ext>
  </extLst>
</workbook>
</file>

<file path=xl/sharedStrings.xml><?xml version="1.0" encoding="utf-8"?>
<sst xmlns="http://schemas.openxmlformats.org/spreadsheetml/2006/main" count="107" uniqueCount="58">
  <si>
    <t>PROYECTO</t>
  </si>
  <si>
    <t>GRUPO</t>
  </si>
  <si>
    <t>EMPRESA / CLIENTE OBJETIVO</t>
  </si>
  <si>
    <t>COSTOS OPERACIONALES FASE INICIO</t>
  </si>
  <si>
    <t>ID PRODUCTO</t>
  </si>
  <si>
    <t>OPERACIÓN</t>
  </si>
  <si>
    <t>COSTO</t>
  </si>
  <si>
    <t>PERIODOS/CANT</t>
  </si>
  <si>
    <t>SUBTOTAL</t>
  </si>
  <si>
    <t>TOTAL</t>
  </si>
  <si>
    <t>EJEMPLOS</t>
  </si>
  <si>
    <t>I-1001</t>
  </si>
  <si>
    <t>Esfuerzo Hora Hombre - Product Owner</t>
  </si>
  <si>
    <t>I-1002</t>
  </si>
  <si>
    <t>Planificación de requerimientos</t>
  </si>
  <si>
    <t>I-1003</t>
  </si>
  <si>
    <t>Documentación inicial (charter, RACI)</t>
  </si>
  <si>
    <t>I-1004</t>
  </si>
  <si>
    <t>Gastos de Internet</t>
  </si>
  <si>
    <t>I-1005</t>
  </si>
  <si>
    <t>Consumo de energía</t>
  </si>
  <si>
    <t>I-1006</t>
  </si>
  <si>
    <t>Materiales de oficina y consumibles</t>
  </si>
  <si>
    <t>I-1007</t>
  </si>
  <si>
    <t>Licencia de Microsoft</t>
  </si>
  <si>
    <t>I-1008</t>
  </si>
  <si>
    <t>Licencia de Office</t>
  </si>
  <si>
    <t>I-1009</t>
  </si>
  <si>
    <t>Otras herramientas de software</t>
  </si>
  <si>
    <t>I-1010</t>
  </si>
  <si>
    <t>I-1011</t>
  </si>
  <si>
    <t>I-1012</t>
  </si>
  <si>
    <t>I-1013</t>
  </si>
  <si>
    <t>I-1014</t>
  </si>
  <si>
    <t>I-1015</t>
  </si>
  <si>
    <t>I-1016</t>
  </si>
  <si>
    <t>COSTO DIRECTO OPERACIONAL</t>
  </si>
  <si>
    <t>COSTOS OPERACIONALES FASE DESARROLLO</t>
  </si>
  <si>
    <t>PERIODOS</t>
  </si>
  <si>
    <t>Desarrollo Back-End</t>
  </si>
  <si>
    <t>Desarrollo Front-</t>
  </si>
  <si>
    <t xml:space="preserve">Pruebas unitarias y </t>
  </si>
  <si>
    <t xml:space="preserve">Esfuerzo Hora Hombre - Scrum </t>
  </si>
  <si>
    <t>COSTOS OPERACIONALES FASE IMPLANTACION Y CIERRE</t>
  </si>
  <si>
    <t>Implementación de Hosting Render</t>
  </si>
  <si>
    <t xml:space="preserve">Integración y validación </t>
  </si>
  <si>
    <t xml:space="preserve">Capacitación a usuarios </t>
  </si>
  <si>
    <t>Pruebas de integración</t>
  </si>
  <si>
    <t>Paso a producción</t>
  </si>
  <si>
    <t>Marcha blanca</t>
  </si>
  <si>
    <t>Informe final de proyecto</t>
  </si>
  <si>
    <t>Retrospectiva del proyecto</t>
  </si>
  <si>
    <t>Lecciones aprendidas</t>
  </si>
  <si>
    <t>COSTO OPERACIONAL DEL PROYECTO</t>
  </si>
  <si>
    <t>UTILIDAD ESPERADA</t>
  </si>
  <si>
    <t>IMPUESTOS</t>
  </si>
  <si>
    <t>COSTO TOTAL ESTIMADO</t>
  </si>
  <si>
    <t>GENERAR GRAFICO DE CURVA QUE MUESTRE  LOS COSTOS ASOCIADOS IDENTIFICANDO LAS VARIABLES POR FASE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</si>
</sst>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.00"/>
    <numFmt numFmtId="165" formatCode="&quot;$&quot;#,##0"/>
    <numFmt numFmtId="166" formatCode="_-&quot;$&quot;* #,##0.00_-;\-&quot;$&quot;* #,##0.00_-;_-&quot;$&quot;* &quot;-&quot;??_-;_-@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theme="1"/>
      <name val="Tahoma"/>
    </font>
    <font>
      <sz val="10.0"/>
      <color theme="1"/>
      <name val="Tahoma"/>
    </font>
    <font>
      <b/>
      <sz val="10.0"/>
      <color rgb="FFFFFFFF"/>
      <name val="Arial"/>
    </font>
    <font>
      <sz val="10.0"/>
      <color rgb="FF000000"/>
      <name val="Arial"/>
    </font>
    <font>
      <sz val="10.0"/>
      <color rgb="FFFF0000"/>
      <name val="Arial"/>
    </font>
    <font>
      <b/>
      <sz val="11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000000"/>
      </top>
      <bottom style="thin">
        <color theme="4"/>
      </bottom>
    </border>
    <border>
      <top style="thin">
        <color rgb="FF000000"/>
      </top>
      <bottom style="thin">
        <color theme="4"/>
      </bottom>
    </border>
    <border>
      <right style="thin">
        <color rgb="FFC0C0C0"/>
      </right>
      <top style="thin">
        <color rgb="FF000000"/>
      </top>
      <bottom style="thin">
        <color theme="4"/>
      </bottom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/>
      <right style="thin">
        <color theme="4"/>
      </right>
      <top style="thin">
        <color theme="4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  <bottom/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left"/>
    </xf>
    <xf borderId="5" fillId="2" fontId="5" numFmtId="0" xfId="0" applyAlignment="1" applyBorder="1" applyFont="1">
      <alignment horizontal="left"/>
    </xf>
    <xf borderId="6" fillId="2" fontId="5" numFmtId="4" xfId="0" applyAlignment="1" applyBorder="1" applyFont="1" applyNumberForma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Border="1" applyFont="1"/>
    <xf borderId="10" fillId="0" fontId="2" numFmtId="0" xfId="0" applyBorder="1" applyFont="1"/>
    <xf borderId="10" fillId="0" fontId="2" numFmtId="4" xfId="0" applyAlignment="1" applyBorder="1" applyFont="1" applyNumberFormat="1">
      <alignment horizontal="right"/>
    </xf>
    <xf borderId="10" fillId="0" fontId="2" numFmtId="164" xfId="0" applyAlignment="1" applyBorder="1" applyFont="1" applyNumberFormat="1">
      <alignment horizontal="right"/>
    </xf>
    <xf borderId="11" fillId="0" fontId="2" numFmtId="0" xfId="0" applyBorder="1" applyFont="1"/>
    <xf borderId="12" fillId="3" fontId="1" numFmtId="0" xfId="0" applyAlignment="1" applyBorder="1" applyFill="1" applyFont="1">
      <alignment vertical="center"/>
    </xf>
    <xf borderId="13" fillId="3" fontId="6" numFmtId="0" xfId="0" applyAlignment="1" applyBorder="1" applyFont="1">
      <alignment vertical="center"/>
    </xf>
    <xf borderId="14" fillId="3" fontId="6" numFmtId="164" xfId="0" applyAlignment="1" applyBorder="1" applyFont="1" applyNumberFormat="1">
      <alignment vertical="center"/>
    </xf>
    <xf borderId="12" fillId="4" fontId="1" numFmtId="0" xfId="0" applyAlignment="1" applyBorder="1" applyFill="1" applyFont="1">
      <alignment horizontal="left"/>
    </xf>
    <xf borderId="13" fillId="4" fontId="1" numFmtId="0" xfId="0" applyAlignment="1" applyBorder="1" applyFont="1">
      <alignment horizontal="left"/>
    </xf>
    <xf borderId="13" fillId="4" fontId="1" numFmtId="4" xfId="0" applyAlignment="1" applyBorder="1" applyFont="1" applyNumberFormat="1">
      <alignment horizontal="left"/>
    </xf>
    <xf borderId="13" fillId="4" fontId="1" numFmtId="164" xfId="0" applyAlignment="1" applyBorder="1" applyFont="1" applyNumberFormat="1">
      <alignment horizontal="right"/>
    </xf>
    <xf borderId="14" fillId="4" fontId="1" numFmtId="0" xfId="0" applyAlignment="1" applyBorder="1" applyFont="1">
      <alignment horizontal="right"/>
    </xf>
    <xf borderId="15" fillId="5" fontId="4" numFmtId="0" xfId="0" applyAlignment="1" applyBorder="1" applyFill="1" applyFont="1">
      <alignment horizontal="center"/>
    </xf>
    <xf borderId="15" fillId="5" fontId="4" numFmtId="0" xfId="0" applyAlignment="1" applyBorder="1" applyFont="1">
      <alignment horizontal="left"/>
    </xf>
    <xf borderId="15" fillId="5" fontId="4" numFmtId="4" xfId="0" applyAlignment="1" applyBorder="1" applyFont="1" applyNumberFormat="1">
      <alignment horizontal="right"/>
    </xf>
    <xf borderId="15" fillId="5" fontId="4" numFmtId="164" xfId="0" applyAlignment="1" applyBorder="1" applyFont="1" applyNumberFormat="1">
      <alignment horizontal="right"/>
    </xf>
    <xf borderId="15" fillId="5" fontId="4" numFmtId="164" xfId="0" applyBorder="1" applyFont="1" applyNumberFormat="1"/>
    <xf borderId="15" fillId="5" fontId="5" numFmtId="0" xfId="0" applyAlignment="1" applyBorder="1" applyFont="1">
      <alignment shrinkToFit="0" vertical="center" wrapText="1"/>
    </xf>
    <xf borderId="16" fillId="5" fontId="7" numFmtId="0" xfId="0" applyAlignment="1" applyBorder="1" applyFont="1">
      <alignment readingOrder="0"/>
    </xf>
    <xf borderId="15" fillId="5" fontId="5" numFmtId="165" xfId="0" applyAlignment="1" applyBorder="1" applyFont="1" applyNumberFormat="1">
      <alignment horizontal="right" readingOrder="0"/>
    </xf>
    <xf borderId="15" fillId="5" fontId="5" numFmtId="1" xfId="0" applyAlignment="1" applyBorder="1" applyFont="1" applyNumberFormat="1">
      <alignment horizontal="right" readingOrder="0"/>
    </xf>
    <xf borderId="15" fillId="5" fontId="5" numFmtId="166" xfId="0" applyAlignment="1" applyBorder="1" applyFont="1" applyNumberFormat="1">
      <alignment horizontal="right"/>
    </xf>
    <xf borderId="15" fillId="5" fontId="4" numFmtId="166" xfId="0" applyBorder="1" applyFont="1" applyNumberFormat="1"/>
    <xf borderId="16" fillId="5" fontId="2" numFmtId="0" xfId="0" applyAlignment="1" applyBorder="1" applyFont="1">
      <alignment readingOrder="0"/>
    </xf>
    <xf borderId="15" fillId="5" fontId="5" numFmtId="3" xfId="0" applyAlignment="1" applyBorder="1" applyFont="1" applyNumberFormat="1">
      <alignment horizontal="right" readingOrder="0"/>
    </xf>
    <xf borderId="15" fillId="5" fontId="4" numFmtId="165" xfId="0" applyAlignment="1" applyBorder="1" applyFont="1" applyNumberFormat="1">
      <alignment horizontal="right" readingOrder="0"/>
    </xf>
    <xf borderId="15" fillId="5" fontId="4" numFmtId="3" xfId="0" applyAlignment="1" applyBorder="1" applyFont="1" applyNumberFormat="1">
      <alignment horizontal="right" readingOrder="0"/>
    </xf>
    <xf borderId="16" fillId="5" fontId="2" numFmtId="0" xfId="0" applyBorder="1" applyFont="1"/>
    <xf borderId="15" fillId="5" fontId="5" numFmtId="164" xfId="0" applyAlignment="1" applyBorder="1" applyFont="1" applyNumberFormat="1">
      <alignment horizontal="right"/>
    </xf>
    <xf borderId="15" fillId="5" fontId="5" numFmtId="0" xfId="0" applyAlignment="1" applyBorder="1" applyFont="1">
      <alignment horizontal="left"/>
    </xf>
    <xf borderId="17" fillId="6" fontId="6" numFmtId="0" xfId="0" applyAlignment="1" applyBorder="1" applyFill="1" applyFont="1">
      <alignment vertical="center"/>
    </xf>
    <xf borderId="18" fillId="6" fontId="6" numFmtId="0" xfId="0" applyAlignment="1" applyBorder="1" applyFont="1">
      <alignment vertical="center"/>
    </xf>
    <xf borderId="19" fillId="6" fontId="6" numFmtId="166" xfId="0" applyAlignment="1" applyBorder="1" applyFont="1" applyNumberFormat="1">
      <alignment vertical="center"/>
    </xf>
    <xf borderId="16" fillId="5" fontId="8" numFmtId="0" xfId="0" applyAlignment="1" applyBorder="1" applyFont="1">
      <alignment readingOrder="0"/>
    </xf>
    <xf borderId="15" fillId="5" fontId="5" numFmtId="4" xfId="0" applyAlignment="1" applyBorder="1" applyFont="1" applyNumberFormat="1">
      <alignment horizontal="right" readingOrder="0"/>
    </xf>
    <xf borderId="15" fillId="5" fontId="5" numFmtId="4" xfId="0" applyAlignment="1" applyBorder="1" applyFont="1" applyNumberFormat="1">
      <alignment horizontal="right"/>
    </xf>
    <xf borderId="19" fillId="6" fontId="6" numFmtId="164" xfId="0" applyAlignment="1" applyBorder="1" applyFont="1" applyNumberFormat="1">
      <alignment vertical="center"/>
    </xf>
    <xf borderId="15" fillId="5" fontId="5" numFmtId="164" xfId="0" applyAlignment="1" applyBorder="1" applyFont="1" applyNumberFormat="1">
      <alignment horizontal="right" readingOrder="0"/>
    </xf>
    <xf borderId="15" fillId="5" fontId="4" numFmtId="4" xfId="0" applyAlignment="1" applyBorder="1" applyFont="1" applyNumberFormat="1">
      <alignment horizontal="right" readingOrder="0"/>
    </xf>
    <xf borderId="15" fillId="5" fontId="4" numFmtId="164" xfId="0" applyAlignment="1" applyBorder="1" applyFont="1" applyNumberFormat="1">
      <alignment horizontal="right" readingOrder="0"/>
    </xf>
    <xf borderId="2" fillId="6" fontId="9" numFmtId="0" xfId="0" applyAlignment="1" applyBorder="1" applyFont="1">
      <alignment horizontal="left"/>
    </xf>
    <xf borderId="1" fillId="0" fontId="2" numFmtId="164" xfId="0" applyBorder="1" applyFont="1" applyNumberFormat="1"/>
    <xf borderId="1" fillId="6" fontId="9" numFmtId="9" xfId="0" applyAlignment="1" applyBorder="1" applyFont="1" applyNumberFormat="1">
      <alignment horizontal="left"/>
    </xf>
    <xf borderId="1" fillId="0" fontId="2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9525</xdr:rowOff>
    </xdr:from>
    <xdr:ext cx="6381750" cy="390525"/>
    <xdr:sp>
      <xdr:nvSpPr>
        <xdr:cNvPr id="3" name="Shape 3"/>
        <xdr:cNvSpPr/>
      </xdr:nvSpPr>
      <xdr:spPr>
        <a:xfrm>
          <a:off x="2159888" y="3589500"/>
          <a:ext cx="6372225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b="1" i="0" lang="en-US" sz="1100">
              <a:solidFill>
                <a:srgbClr val="000000"/>
              </a:solidFill>
            </a:rPr>
            <a:t>Planificación Fases - Desglose de Tareas</a:t>
          </a:r>
          <a:endParaRPr sz="1400"/>
        </a:p>
      </xdr:txBody>
    </xdr:sp>
    <xdr:clientData fLocksWithSheet="0"/>
  </xdr:oneCellAnchor>
  <xdr:oneCellAnchor>
    <xdr:from>
      <xdr:col>7</xdr:col>
      <xdr:colOff>19050</xdr:colOff>
      <xdr:row>1</xdr:row>
      <xdr:rowOff>38100</xdr:rowOff>
    </xdr:from>
    <xdr:ext cx="3952875" cy="4886325"/>
    <xdr:sp>
      <xdr:nvSpPr>
        <xdr:cNvPr id="4" name="Shape 4"/>
        <xdr:cNvSpPr txBox="1"/>
      </xdr:nvSpPr>
      <xdr:spPr>
        <a:xfrm>
          <a:off x="3374325" y="1341600"/>
          <a:ext cx="3943350" cy="4876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Determinar los costos operacionales de cada fase de su proyecto.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ello debe retomar el instrumento EDT y generar en base a las actividadades definidas en este los costos operacionales relacionados para cada fase contemplada.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ello debe definir las operaciones que conllevan como costo el proceso de desarrollo del proyecto.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Por ejemplo: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Conectividad Movil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Internet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Proveedores de servicios para su negocio (hosting)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Remuneraciones (horas hombre liberadas).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Servicios externos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Comunicaciones.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Alquiler de programas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Materiales de uso y consumo corriente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Mantenimiento y reparaciones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Consumo de energía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Ahorro de tiempos de usuario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Reducción de tiempos de espera en impresión.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Generación automática de documentos (facturas, cheques, etc.)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476250</xdr:colOff>
      <xdr:row>26</xdr:row>
      <xdr:rowOff>57150</xdr:rowOff>
    </xdr:from>
    <xdr:ext cx="4352925" cy="619125"/>
    <xdr:sp>
      <xdr:nvSpPr>
        <xdr:cNvPr id="5" name="Shape 5"/>
        <xdr:cNvSpPr txBox="1"/>
      </xdr:nvSpPr>
      <xdr:spPr>
        <a:xfrm>
          <a:off x="3174300" y="3475200"/>
          <a:ext cx="4343400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Confecc ionar su propio diagrama de actividades y luego para cada Fase determinar las operaciones y sus costos detallándolas en una tabla de excel.</a:t>
          </a:r>
          <a:endParaRPr sz="1100"/>
        </a:p>
      </xdr:txBody>
    </xdr:sp>
    <xdr:clientData fLocksWithSheet="0"/>
  </xdr:oneCellAnchor>
  <xdr:oneCellAnchor>
    <xdr:from>
      <xdr:col>0</xdr:col>
      <xdr:colOff>171450</xdr:colOff>
      <xdr:row>5</xdr:row>
      <xdr:rowOff>142875</xdr:rowOff>
    </xdr:from>
    <xdr:ext cx="4886325" cy="2971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10</xdr:row>
      <xdr:rowOff>-19050</xdr:rowOff>
    </xdr:from>
    <xdr:ext cx="2628900" cy="809625"/>
    <xdr:sp>
      <xdr:nvSpPr>
        <xdr:cNvPr id="6" name="Shape 6"/>
        <xdr:cNvSpPr/>
      </xdr:nvSpPr>
      <xdr:spPr>
        <a:xfrm>
          <a:off x="4041075" y="3384713"/>
          <a:ext cx="2609850" cy="790575"/>
        </a:xfrm>
        <a:prstGeom prst="ellipse">
          <a:avLst/>
        </a:prstGeom>
        <a:noFill/>
        <a:ln cap="flat" cmpd="sng" w="25400">
          <a:solidFill>
            <a:srgbClr val="C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704850</xdr:colOff>
      <xdr:row>3</xdr:row>
      <xdr:rowOff>104775</xdr:rowOff>
    </xdr:from>
    <xdr:ext cx="2181225" cy="733425"/>
    <xdr:sp>
      <xdr:nvSpPr>
        <xdr:cNvPr id="7" name="Shape 7"/>
        <xdr:cNvSpPr/>
      </xdr:nvSpPr>
      <xdr:spPr>
        <a:xfrm>
          <a:off x="4264913" y="3422813"/>
          <a:ext cx="2162175" cy="714375"/>
        </a:xfrm>
        <a:prstGeom prst="wedgeRoundRectCallout">
          <a:avLst>
            <a:gd fmla="val -93829" name="adj1"/>
            <a:gd fmla="val 104416" name="adj2"/>
            <a:gd fmla="val 16667" name="adj3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Nos encontramos en esta etapa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200900" cy="385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ase-costo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Cuadro empresario"/>
      <sheetName val="Presupuesto"/>
      <sheetName val="Tareas"/>
      <sheetName val="Analisis"/>
      <sheetName val="Insumos"/>
      <sheetName val="Rubros"/>
      <sheetName val="Familias"/>
      <sheetName val="Divisiones"/>
      <sheetName val="Gráfico de Flias"/>
      <sheetName val="TD Familias"/>
      <sheetName val="Explosion"/>
      <sheetName val="Tempo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62.63"/>
    <col customWidth="1" min="3" max="3" width="10.63"/>
    <col customWidth="1" min="4" max="4" width="16.38"/>
    <col customWidth="1" min="5" max="5" width="10.63"/>
    <col customWidth="1" min="6" max="6" width="15.13"/>
    <col customWidth="1" min="7" max="26" width="10.63"/>
  </cols>
  <sheetData>
    <row r="1" ht="12.75" customHeight="1">
      <c r="A1" s="1" t="s">
        <v>0</v>
      </c>
      <c r="B1" s="2"/>
      <c r="C1" s="3"/>
      <c r="D1" s="3"/>
      <c r="E1" s="3"/>
      <c r="F1" s="4"/>
    </row>
    <row r="2" ht="12.75" customHeight="1">
      <c r="A2" s="1" t="s">
        <v>1</v>
      </c>
      <c r="B2" s="2"/>
      <c r="C2" s="3"/>
      <c r="D2" s="3"/>
      <c r="E2" s="3"/>
      <c r="F2" s="4"/>
    </row>
    <row r="3" ht="12.75" customHeight="1">
      <c r="A3" s="5" t="s">
        <v>2</v>
      </c>
      <c r="B3" s="6"/>
      <c r="C3" s="7"/>
      <c r="D3" s="8"/>
      <c r="E3" s="8"/>
      <c r="F3" s="9"/>
    </row>
    <row r="4" ht="12.75" customHeight="1">
      <c r="A4" s="10"/>
      <c r="B4" s="11"/>
      <c r="C4" s="12"/>
      <c r="D4" s="13"/>
      <c r="E4" s="13"/>
      <c r="F4" s="14"/>
    </row>
    <row r="5" ht="12.75" customHeight="1">
      <c r="A5" s="15" t="s">
        <v>3</v>
      </c>
      <c r="B5" s="16"/>
      <c r="C5" s="16"/>
      <c r="D5" s="16"/>
      <c r="E5" s="16"/>
      <c r="F5" s="17"/>
    </row>
    <row r="6" ht="12.75" customHeight="1">
      <c r="A6" s="18" t="s">
        <v>4</v>
      </c>
      <c r="B6" s="19" t="s">
        <v>5</v>
      </c>
      <c r="C6" s="20" t="s">
        <v>6</v>
      </c>
      <c r="D6" s="20" t="s">
        <v>7</v>
      </c>
      <c r="E6" s="21" t="s">
        <v>8</v>
      </c>
      <c r="F6" s="22" t="s">
        <v>9</v>
      </c>
    </row>
    <row r="7" ht="12.75" customHeight="1">
      <c r="A7" s="23"/>
      <c r="B7" s="24" t="s">
        <v>10</v>
      </c>
      <c r="C7" s="25"/>
      <c r="D7" s="26"/>
      <c r="E7" s="26"/>
      <c r="F7" s="27"/>
    </row>
    <row r="8" ht="12.75" customHeight="1">
      <c r="A8" s="28" t="s">
        <v>11</v>
      </c>
      <c r="B8" s="29" t="s">
        <v>12</v>
      </c>
      <c r="C8" s="30">
        <v>13231.0</v>
      </c>
      <c r="D8" s="31">
        <v>50.0</v>
      </c>
      <c r="E8" s="32">
        <f t="shared" ref="E8:E23" si="1">C8*D8</f>
        <v>661550</v>
      </c>
      <c r="F8" s="33">
        <f t="shared" ref="F8:F9" si="2">SUM(E7:E8)</f>
        <v>661550</v>
      </c>
    </row>
    <row r="9" ht="12.75" customHeight="1">
      <c r="A9" s="28" t="s">
        <v>13</v>
      </c>
      <c r="B9" s="34" t="s">
        <v>14</v>
      </c>
      <c r="C9" s="30">
        <v>9375.0</v>
      </c>
      <c r="D9" s="35">
        <v>10.0</v>
      </c>
      <c r="E9" s="32">
        <f t="shared" si="1"/>
        <v>93750</v>
      </c>
      <c r="F9" s="33">
        <f t="shared" si="2"/>
        <v>755300</v>
      </c>
    </row>
    <row r="10" ht="12.75" customHeight="1">
      <c r="A10" s="28" t="s">
        <v>15</v>
      </c>
      <c r="B10" s="34" t="s">
        <v>16</v>
      </c>
      <c r="C10" s="30">
        <v>8000.0</v>
      </c>
      <c r="D10" s="35">
        <v>5.0</v>
      </c>
      <c r="E10" s="32">
        <f t="shared" si="1"/>
        <v>40000</v>
      </c>
      <c r="F10" s="33">
        <f>SUM(E8:E10)</f>
        <v>795300</v>
      </c>
    </row>
    <row r="11" ht="12.75" customHeight="1">
      <c r="A11" s="28" t="s">
        <v>17</v>
      </c>
      <c r="B11" s="34" t="s">
        <v>18</v>
      </c>
      <c r="C11" s="30">
        <v>25000.0</v>
      </c>
      <c r="D11" s="35">
        <v>1.0</v>
      </c>
      <c r="E11" s="32">
        <f t="shared" si="1"/>
        <v>25000</v>
      </c>
      <c r="F11" s="33">
        <f>SUM(E8:E11)</f>
        <v>820300</v>
      </c>
    </row>
    <row r="12" ht="12.75" customHeight="1">
      <c r="A12" s="28" t="s">
        <v>19</v>
      </c>
      <c r="B12" s="34" t="s">
        <v>20</v>
      </c>
      <c r="C12" s="30">
        <v>20000.0</v>
      </c>
      <c r="D12" s="35">
        <v>1.0</v>
      </c>
      <c r="E12" s="32">
        <f t="shared" si="1"/>
        <v>20000</v>
      </c>
      <c r="F12" s="33">
        <f>SUM(E8:E12)</f>
        <v>840300</v>
      </c>
    </row>
    <row r="13" ht="12.75" customHeight="1">
      <c r="A13" s="28" t="s">
        <v>21</v>
      </c>
      <c r="B13" s="34" t="s">
        <v>22</v>
      </c>
      <c r="C13" s="30">
        <v>20000.0</v>
      </c>
      <c r="D13" s="35">
        <v>1.0</v>
      </c>
      <c r="E13" s="32">
        <f t="shared" si="1"/>
        <v>20000</v>
      </c>
      <c r="F13" s="33">
        <f>SUM(E8:E13)</f>
        <v>860300</v>
      </c>
    </row>
    <row r="14" ht="12.75" customHeight="1">
      <c r="A14" s="28" t="s">
        <v>23</v>
      </c>
      <c r="B14" s="34" t="s">
        <v>24</v>
      </c>
      <c r="C14" s="30">
        <v>10000.0</v>
      </c>
      <c r="D14" s="35">
        <v>1.0</v>
      </c>
      <c r="E14" s="32">
        <f t="shared" si="1"/>
        <v>10000</v>
      </c>
      <c r="F14" s="33">
        <f>SUM(E8:E14)</f>
        <v>870300</v>
      </c>
    </row>
    <row r="15" ht="12.75" customHeight="1">
      <c r="A15" s="28" t="s">
        <v>25</v>
      </c>
      <c r="B15" s="34" t="s">
        <v>26</v>
      </c>
      <c r="C15" s="36">
        <v>8000.0</v>
      </c>
      <c r="D15" s="37">
        <v>1.0</v>
      </c>
      <c r="E15" s="32">
        <f t="shared" si="1"/>
        <v>8000</v>
      </c>
      <c r="F15" s="33">
        <f>SUM(E8:E15)</f>
        <v>878300</v>
      </c>
    </row>
    <row r="16" ht="12.75" customHeight="1">
      <c r="A16" s="28" t="s">
        <v>27</v>
      </c>
      <c r="B16" s="34" t="s">
        <v>28</v>
      </c>
      <c r="C16" s="30">
        <v>5000.0</v>
      </c>
      <c r="D16" s="35">
        <v>1.0</v>
      </c>
      <c r="E16" s="32">
        <f t="shared" si="1"/>
        <v>5000</v>
      </c>
      <c r="F16" s="33">
        <f>SUM(E8:E16)</f>
        <v>883300</v>
      </c>
    </row>
    <row r="17" ht="12.75" customHeight="1">
      <c r="A17" s="28" t="s">
        <v>29</v>
      </c>
      <c r="B17" s="38"/>
      <c r="C17" s="32"/>
      <c r="D17" s="39"/>
      <c r="E17" s="32">
        <f t="shared" si="1"/>
        <v>0</v>
      </c>
      <c r="F17" s="33">
        <f>SUM(E8:E17)</f>
        <v>883300</v>
      </c>
    </row>
    <row r="18" ht="12.75" customHeight="1">
      <c r="A18" s="28" t="s">
        <v>30</v>
      </c>
      <c r="B18" s="38"/>
      <c r="C18" s="32"/>
      <c r="D18" s="39"/>
      <c r="E18" s="32">
        <f t="shared" si="1"/>
        <v>0</v>
      </c>
      <c r="F18" s="33">
        <f>SUM(E8:E18)</f>
        <v>883300</v>
      </c>
    </row>
    <row r="19" ht="12.75" customHeight="1">
      <c r="A19" s="28" t="s">
        <v>31</v>
      </c>
      <c r="B19" s="40"/>
      <c r="C19" s="32"/>
      <c r="D19" s="39"/>
      <c r="E19" s="32">
        <f t="shared" si="1"/>
        <v>0</v>
      </c>
      <c r="F19" s="33">
        <f>SUM(E8:E19)</f>
        <v>883300</v>
      </c>
    </row>
    <row r="20" ht="12.75" customHeight="1">
      <c r="A20" s="28" t="s">
        <v>32</v>
      </c>
      <c r="B20" s="40"/>
      <c r="C20" s="32"/>
      <c r="D20" s="39"/>
      <c r="E20" s="32">
        <f t="shared" si="1"/>
        <v>0</v>
      </c>
      <c r="F20" s="33">
        <f>SUM(E8:E20)</f>
        <v>883300</v>
      </c>
    </row>
    <row r="21" ht="12.75" customHeight="1">
      <c r="A21" s="28" t="s">
        <v>33</v>
      </c>
      <c r="B21" s="24"/>
      <c r="C21" s="32"/>
      <c r="D21" s="39"/>
      <c r="E21" s="32">
        <f t="shared" si="1"/>
        <v>0</v>
      </c>
      <c r="F21" s="33">
        <f>SUM(E8:E21)</f>
        <v>883300</v>
      </c>
    </row>
    <row r="22" ht="12.75" customHeight="1">
      <c r="A22" s="28" t="s">
        <v>34</v>
      </c>
      <c r="B22" s="40"/>
      <c r="C22" s="32"/>
      <c r="D22" s="39"/>
      <c r="E22" s="32">
        <f t="shared" si="1"/>
        <v>0</v>
      </c>
      <c r="F22" s="33">
        <f>SUM(E8:E22)</f>
        <v>883300</v>
      </c>
    </row>
    <row r="23" ht="12.75" customHeight="1">
      <c r="A23" s="28" t="s">
        <v>35</v>
      </c>
      <c r="B23" s="40"/>
      <c r="C23" s="32"/>
      <c r="D23" s="39"/>
      <c r="E23" s="32">
        <f t="shared" si="1"/>
        <v>0</v>
      </c>
      <c r="F23" s="33">
        <f>SUM(E8:E23)</f>
        <v>883300</v>
      </c>
    </row>
    <row r="24" ht="12.75" customHeight="1">
      <c r="A24" s="41"/>
      <c r="B24" s="42" t="s">
        <v>36</v>
      </c>
      <c r="C24" s="42"/>
      <c r="D24" s="42"/>
      <c r="E24" s="42"/>
      <c r="F24" s="43">
        <f>SUM(E8:E23)</f>
        <v>883300</v>
      </c>
    </row>
    <row r="25" ht="12.75" customHeight="1"/>
    <row r="26" ht="12.75" customHeight="1"/>
    <row r="27" ht="12.75" customHeight="1"/>
    <row r="28" ht="12.75" customHeight="1"/>
    <row r="29" ht="12.75" customHeight="1">
      <c r="A29" s="15" t="s">
        <v>37</v>
      </c>
      <c r="B29" s="16"/>
      <c r="C29" s="16"/>
      <c r="D29" s="16"/>
      <c r="E29" s="16"/>
      <c r="F29" s="17"/>
    </row>
    <row r="30" ht="12.75" customHeight="1">
      <c r="A30" s="18" t="s">
        <v>4</v>
      </c>
      <c r="B30" s="19" t="s">
        <v>5</v>
      </c>
      <c r="C30" s="20" t="s">
        <v>6</v>
      </c>
      <c r="D30" s="20" t="s">
        <v>38</v>
      </c>
      <c r="E30" s="21" t="s">
        <v>8</v>
      </c>
      <c r="F30" s="22" t="s">
        <v>9</v>
      </c>
    </row>
    <row r="31" ht="12.75" customHeight="1">
      <c r="A31" s="23"/>
      <c r="B31" s="24" t="s">
        <v>10</v>
      </c>
      <c r="C31" s="25"/>
      <c r="D31" s="26"/>
      <c r="E31" s="26"/>
      <c r="F31" s="27"/>
    </row>
    <row r="32" ht="12.75" customHeight="1">
      <c r="A32" s="28" t="s">
        <v>11</v>
      </c>
      <c r="B32" s="44" t="s">
        <v>39</v>
      </c>
      <c r="C32" s="45">
        <v>12154.0</v>
      </c>
      <c r="D32" s="35">
        <v>116.0</v>
      </c>
      <c r="E32" s="39">
        <f t="shared" ref="E32:E47" si="3">C32*D32</f>
        <v>1409864</v>
      </c>
      <c r="F32" s="27">
        <f>SUM(E32)</f>
        <v>1409864</v>
      </c>
    </row>
    <row r="33" ht="12.75" customHeight="1">
      <c r="A33" s="28" t="s">
        <v>13</v>
      </c>
      <c r="B33" s="34" t="s">
        <v>40</v>
      </c>
      <c r="C33" s="45">
        <v>9375.0</v>
      </c>
      <c r="D33" s="35">
        <v>116.0</v>
      </c>
      <c r="E33" s="39">
        <f t="shared" si="3"/>
        <v>1087500</v>
      </c>
      <c r="F33" s="27">
        <f>SUM(E32:E33)</f>
        <v>2497364</v>
      </c>
    </row>
    <row r="34" ht="12.75" customHeight="1">
      <c r="A34" s="28" t="s">
        <v>15</v>
      </c>
      <c r="B34" s="34" t="s">
        <v>41</v>
      </c>
      <c r="C34" s="45">
        <v>10000.0</v>
      </c>
      <c r="D34" s="35">
        <v>30.0</v>
      </c>
      <c r="E34" s="39">
        <f t="shared" si="3"/>
        <v>300000</v>
      </c>
      <c r="F34" s="27">
        <f>SUM(E32:E34)</f>
        <v>2797364</v>
      </c>
    </row>
    <row r="35" ht="12.75" customHeight="1">
      <c r="A35" s="28" t="s">
        <v>17</v>
      </c>
      <c r="B35" s="34" t="s">
        <v>42</v>
      </c>
      <c r="C35" s="45">
        <v>12000.0</v>
      </c>
      <c r="D35" s="35">
        <v>120.0</v>
      </c>
      <c r="E35" s="39">
        <f t="shared" si="3"/>
        <v>1440000</v>
      </c>
      <c r="F35" s="27">
        <f>SUM(E32:E35)</f>
        <v>4237364</v>
      </c>
    </row>
    <row r="36" ht="12.75" customHeight="1">
      <c r="A36" s="28" t="s">
        <v>19</v>
      </c>
      <c r="B36" s="34" t="s">
        <v>18</v>
      </c>
      <c r="C36" s="45">
        <v>25000.0</v>
      </c>
      <c r="D36" s="35">
        <v>2.0</v>
      </c>
      <c r="E36" s="39">
        <f t="shared" si="3"/>
        <v>50000</v>
      </c>
      <c r="F36" s="27">
        <f>SUM(E32:E36)</f>
        <v>4287364</v>
      </c>
    </row>
    <row r="37" ht="12.75" customHeight="1">
      <c r="A37" s="28" t="s">
        <v>21</v>
      </c>
      <c r="B37" s="34" t="s">
        <v>20</v>
      </c>
      <c r="C37" s="45">
        <v>20000.0</v>
      </c>
      <c r="D37" s="35">
        <v>2.0</v>
      </c>
      <c r="E37" s="39">
        <f t="shared" si="3"/>
        <v>40000</v>
      </c>
      <c r="F37" s="27">
        <f>SUM(E32:E37)</f>
        <v>4327364</v>
      </c>
    </row>
    <row r="38" ht="12.75" customHeight="1">
      <c r="A38" s="28" t="s">
        <v>23</v>
      </c>
      <c r="B38" s="38"/>
      <c r="C38" s="46"/>
      <c r="D38" s="39"/>
      <c r="E38" s="39">
        <f t="shared" si="3"/>
        <v>0</v>
      </c>
      <c r="F38" s="27">
        <f>SUM(E32:E38)</f>
        <v>4327364</v>
      </c>
    </row>
    <row r="39" ht="12.75" customHeight="1">
      <c r="A39" s="28" t="s">
        <v>25</v>
      </c>
      <c r="B39" s="38"/>
      <c r="C39" s="25"/>
      <c r="D39" s="26"/>
      <c r="E39" s="39">
        <f t="shared" si="3"/>
        <v>0</v>
      </c>
      <c r="F39" s="27">
        <f>SUM(E32:E39)</f>
        <v>4327364</v>
      </c>
    </row>
    <row r="40" ht="12.75" customHeight="1">
      <c r="A40" s="28" t="s">
        <v>27</v>
      </c>
      <c r="B40" s="38"/>
      <c r="C40" s="46"/>
      <c r="D40" s="39"/>
      <c r="E40" s="39">
        <f t="shared" si="3"/>
        <v>0</v>
      </c>
      <c r="F40" s="27">
        <f>SUM(E32:E40)</f>
        <v>4327364</v>
      </c>
    </row>
    <row r="41" ht="12.75" customHeight="1">
      <c r="A41" s="28" t="s">
        <v>29</v>
      </c>
      <c r="B41" s="38"/>
      <c r="C41" s="46"/>
      <c r="D41" s="39"/>
      <c r="E41" s="39">
        <f t="shared" si="3"/>
        <v>0</v>
      </c>
      <c r="F41" s="27">
        <f>SUM(E32:E41)</f>
        <v>4327364</v>
      </c>
    </row>
    <row r="42" ht="12.75" customHeight="1">
      <c r="A42" s="28" t="s">
        <v>30</v>
      </c>
      <c r="B42" s="38"/>
      <c r="C42" s="46"/>
      <c r="D42" s="39"/>
      <c r="E42" s="39">
        <f t="shared" si="3"/>
        <v>0</v>
      </c>
      <c r="F42" s="27">
        <f>SUM(E32:E42)</f>
        <v>4327364</v>
      </c>
    </row>
    <row r="43" ht="12.75" customHeight="1">
      <c r="A43" s="28" t="s">
        <v>31</v>
      </c>
      <c r="B43" s="40"/>
      <c r="C43" s="46"/>
      <c r="D43" s="39"/>
      <c r="E43" s="39">
        <f t="shared" si="3"/>
        <v>0</v>
      </c>
      <c r="F43" s="27">
        <f>SUM(E32:E43)</f>
        <v>4327364</v>
      </c>
    </row>
    <row r="44" ht="12.75" customHeight="1">
      <c r="A44" s="28" t="s">
        <v>32</v>
      </c>
      <c r="B44" s="40"/>
      <c r="C44" s="46"/>
      <c r="D44" s="39"/>
      <c r="E44" s="39">
        <f t="shared" si="3"/>
        <v>0</v>
      </c>
      <c r="F44" s="27">
        <f>SUM(E32:E44)</f>
        <v>4327364</v>
      </c>
    </row>
    <row r="45" ht="12.75" customHeight="1">
      <c r="A45" s="28" t="s">
        <v>33</v>
      </c>
      <c r="B45" s="24"/>
      <c r="C45" s="46"/>
      <c r="D45" s="39"/>
      <c r="E45" s="39">
        <f t="shared" si="3"/>
        <v>0</v>
      </c>
      <c r="F45" s="27">
        <f>SUM(E32:E45)</f>
        <v>4327364</v>
      </c>
    </row>
    <row r="46" ht="12.75" customHeight="1">
      <c r="A46" s="28" t="s">
        <v>34</v>
      </c>
      <c r="B46" s="40"/>
      <c r="C46" s="46"/>
      <c r="D46" s="39"/>
      <c r="E46" s="39">
        <f t="shared" si="3"/>
        <v>0</v>
      </c>
      <c r="F46" s="27">
        <f>SUM(E32:E46)</f>
        <v>4327364</v>
      </c>
    </row>
    <row r="47" ht="12.75" customHeight="1">
      <c r="A47" s="28" t="s">
        <v>35</v>
      </c>
      <c r="B47" s="40"/>
      <c r="C47" s="46"/>
      <c r="D47" s="39"/>
      <c r="E47" s="39">
        <f t="shared" si="3"/>
        <v>0</v>
      </c>
      <c r="F47" s="27">
        <f>SUM(E32:E47)</f>
        <v>4327364</v>
      </c>
    </row>
    <row r="48" ht="12.75" customHeight="1">
      <c r="A48" s="41"/>
      <c r="B48" s="42" t="s">
        <v>36</v>
      </c>
      <c r="C48" s="42"/>
      <c r="D48" s="42"/>
      <c r="E48" s="42"/>
      <c r="F48" s="47">
        <f>SUM(E32:E47)</f>
        <v>4327364</v>
      </c>
    </row>
    <row r="49" ht="12.75" customHeight="1"/>
    <row r="50" ht="12.75" customHeight="1"/>
    <row r="51" ht="12.75" customHeight="1"/>
    <row r="52" ht="12.75" customHeight="1"/>
    <row r="53" ht="12.75" customHeight="1">
      <c r="A53" s="15" t="s">
        <v>43</v>
      </c>
      <c r="B53" s="16"/>
      <c r="C53" s="16"/>
      <c r="D53" s="16"/>
      <c r="E53" s="16"/>
      <c r="F53" s="17"/>
    </row>
    <row r="54" ht="12.75" customHeight="1">
      <c r="A54" s="18" t="s">
        <v>4</v>
      </c>
      <c r="B54" s="19" t="s">
        <v>5</v>
      </c>
      <c r="C54" s="20" t="s">
        <v>6</v>
      </c>
      <c r="D54" s="20" t="s">
        <v>38</v>
      </c>
      <c r="E54" s="21" t="s">
        <v>8</v>
      </c>
      <c r="F54" s="22" t="s">
        <v>9</v>
      </c>
    </row>
    <row r="55" ht="12.75" customHeight="1">
      <c r="A55" s="23"/>
      <c r="B55" s="24" t="s">
        <v>10</v>
      </c>
      <c r="C55" s="25"/>
      <c r="D55" s="26"/>
      <c r="E55" s="26"/>
      <c r="F55" s="27"/>
    </row>
    <row r="56" ht="12.75" customHeight="1">
      <c r="A56" s="28" t="s">
        <v>11</v>
      </c>
      <c r="B56" s="44" t="s">
        <v>44</v>
      </c>
      <c r="C56" s="45">
        <v>20000.0</v>
      </c>
      <c r="D56" s="31">
        <v>3.0</v>
      </c>
      <c r="E56" s="39">
        <f t="shared" ref="E56:E71" si="4">C56*D56</f>
        <v>60000</v>
      </c>
      <c r="F56" s="27">
        <f>SUM(E56)</f>
        <v>60000</v>
      </c>
    </row>
    <row r="57" ht="12.75" customHeight="1">
      <c r="A57" s="28" t="s">
        <v>13</v>
      </c>
      <c r="B57" s="34" t="s">
        <v>45</v>
      </c>
      <c r="C57" s="45">
        <v>10000.0</v>
      </c>
      <c r="D57" s="48">
        <v>1.0</v>
      </c>
      <c r="E57" s="39">
        <f t="shared" si="4"/>
        <v>10000</v>
      </c>
      <c r="F57" s="27">
        <f>SUM(E56:E57)</f>
        <v>70000</v>
      </c>
    </row>
    <row r="58" ht="12.75" customHeight="1">
      <c r="A58" s="28" t="s">
        <v>15</v>
      </c>
      <c r="B58" s="34" t="s">
        <v>46</v>
      </c>
      <c r="C58" s="45">
        <v>5000.0</v>
      </c>
      <c r="D58" s="48">
        <v>5.0</v>
      </c>
      <c r="E58" s="39">
        <f t="shared" si="4"/>
        <v>25000</v>
      </c>
      <c r="F58" s="27">
        <f>SUM(E56:E58)</f>
        <v>95000</v>
      </c>
    </row>
    <row r="59" ht="12.75" customHeight="1">
      <c r="A59" s="28" t="s">
        <v>17</v>
      </c>
      <c r="B59" s="34" t="s">
        <v>47</v>
      </c>
      <c r="C59" s="45">
        <v>12000.0</v>
      </c>
      <c r="D59" s="48">
        <v>3.0</v>
      </c>
      <c r="E59" s="39">
        <f t="shared" si="4"/>
        <v>36000</v>
      </c>
      <c r="F59" s="27">
        <f>SUM(E56:E59)</f>
        <v>131000</v>
      </c>
    </row>
    <row r="60" ht="12.75" customHeight="1">
      <c r="A60" s="28" t="s">
        <v>19</v>
      </c>
      <c r="B60" s="34" t="s">
        <v>48</v>
      </c>
      <c r="C60" s="45">
        <v>15000.0</v>
      </c>
      <c r="D60" s="48">
        <v>1.0</v>
      </c>
      <c r="E60" s="39">
        <f t="shared" si="4"/>
        <v>15000</v>
      </c>
      <c r="F60" s="27">
        <f>SUM(E56:E60)</f>
        <v>146000</v>
      </c>
    </row>
    <row r="61" ht="12.75" customHeight="1">
      <c r="A61" s="28" t="s">
        <v>21</v>
      </c>
      <c r="B61" s="34" t="s">
        <v>49</v>
      </c>
      <c r="C61" s="45">
        <v>8000.0</v>
      </c>
      <c r="D61" s="48">
        <v>2.0</v>
      </c>
      <c r="E61" s="39">
        <f t="shared" si="4"/>
        <v>16000</v>
      </c>
      <c r="F61" s="27">
        <f>SUM(E56:E61)</f>
        <v>162000</v>
      </c>
    </row>
    <row r="62" ht="12.75" customHeight="1">
      <c r="A62" s="28" t="s">
        <v>23</v>
      </c>
      <c r="B62" s="34" t="s">
        <v>50</v>
      </c>
      <c r="C62" s="45">
        <v>5000.0</v>
      </c>
      <c r="D62" s="48">
        <v>1.0</v>
      </c>
      <c r="E62" s="39">
        <f t="shared" si="4"/>
        <v>5000</v>
      </c>
      <c r="F62" s="27">
        <f>SUM(E56:E62)</f>
        <v>167000</v>
      </c>
    </row>
    <row r="63" ht="12.75" customHeight="1">
      <c r="A63" s="28" t="s">
        <v>25</v>
      </c>
      <c r="B63" s="34" t="s">
        <v>51</v>
      </c>
      <c r="C63" s="49">
        <v>4000.0</v>
      </c>
      <c r="D63" s="50">
        <v>1.0</v>
      </c>
      <c r="E63" s="39">
        <f t="shared" si="4"/>
        <v>4000</v>
      </c>
      <c r="F63" s="27">
        <f>SUM(E56:E63)</f>
        <v>171000</v>
      </c>
    </row>
    <row r="64" ht="12.75" customHeight="1">
      <c r="A64" s="28" t="s">
        <v>27</v>
      </c>
      <c r="B64" s="34" t="s">
        <v>52</v>
      </c>
      <c r="C64" s="45">
        <v>3000.0</v>
      </c>
      <c r="D64" s="48">
        <v>1.0</v>
      </c>
      <c r="E64" s="39">
        <f t="shared" si="4"/>
        <v>3000</v>
      </c>
      <c r="F64" s="27">
        <f>SUM(E56:E64)</f>
        <v>174000</v>
      </c>
    </row>
    <row r="65" ht="12.75" customHeight="1">
      <c r="A65" s="28" t="s">
        <v>29</v>
      </c>
      <c r="B65" s="38"/>
      <c r="C65" s="46"/>
      <c r="D65" s="39"/>
      <c r="E65" s="39">
        <f t="shared" si="4"/>
        <v>0</v>
      </c>
      <c r="F65" s="27">
        <f>SUM(E56:E65)</f>
        <v>174000</v>
      </c>
    </row>
    <row r="66" ht="12.75" customHeight="1">
      <c r="A66" s="28" t="s">
        <v>30</v>
      </c>
      <c r="B66" s="38"/>
      <c r="C66" s="46"/>
      <c r="D66" s="39"/>
      <c r="E66" s="39">
        <f t="shared" si="4"/>
        <v>0</v>
      </c>
      <c r="F66" s="27">
        <f>SUM(E56:E66)</f>
        <v>174000</v>
      </c>
    </row>
    <row r="67" ht="12.75" customHeight="1">
      <c r="A67" s="28" t="s">
        <v>31</v>
      </c>
      <c r="B67" s="40"/>
      <c r="C67" s="46"/>
      <c r="D67" s="39"/>
      <c r="E67" s="39">
        <f t="shared" si="4"/>
        <v>0</v>
      </c>
      <c r="F67" s="27">
        <f>SUM(E56:E67)</f>
        <v>174000</v>
      </c>
    </row>
    <row r="68" ht="12.75" customHeight="1">
      <c r="A68" s="28" t="s">
        <v>32</v>
      </c>
      <c r="B68" s="40"/>
      <c r="C68" s="46"/>
      <c r="D68" s="39"/>
      <c r="E68" s="39">
        <f t="shared" si="4"/>
        <v>0</v>
      </c>
      <c r="F68" s="27">
        <f>SUM(E56:E68)</f>
        <v>174000</v>
      </c>
    </row>
    <row r="69" ht="12.75" customHeight="1">
      <c r="A69" s="28" t="s">
        <v>33</v>
      </c>
      <c r="B69" s="24"/>
      <c r="C69" s="46"/>
      <c r="D69" s="39"/>
      <c r="E69" s="39">
        <f t="shared" si="4"/>
        <v>0</v>
      </c>
      <c r="F69" s="27">
        <f>SUM(E56:E69)</f>
        <v>174000</v>
      </c>
    </row>
    <row r="70" ht="12.75" customHeight="1">
      <c r="A70" s="28" t="s">
        <v>34</v>
      </c>
      <c r="B70" s="40"/>
      <c r="C70" s="46"/>
      <c r="D70" s="39"/>
      <c r="E70" s="39">
        <f t="shared" si="4"/>
        <v>0</v>
      </c>
      <c r="F70" s="27">
        <f>SUM(E56:E70)</f>
        <v>174000</v>
      </c>
    </row>
    <row r="71" ht="12.75" customHeight="1">
      <c r="A71" s="28" t="s">
        <v>35</v>
      </c>
      <c r="B71" s="40"/>
      <c r="C71" s="46"/>
      <c r="D71" s="39"/>
      <c r="E71" s="39">
        <f t="shared" si="4"/>
        <v>0</v>
      </c>
      <c r="F71" s="27">
        <f>SUM(E56:E71)</f>
        <v>174000</v>
      </c>
    </row>
    <row r="72" ht="12.75" customHeight="1">
      <c r="A72" s="41"/>
      <c r="B72" s="42" t="s">
        <v>36</v>
      </c>
      <c r="C72" s="42"/>
      <c r="D72" s="42"/>
      <c r="E72" s="42"/>
      <c r="F72" s="47">
        <f>SUM(E56:E71)</f>
        <v>174000</v>
      </c>
    </row>
    <row r="73" ht="12.75" customHeight="1"/>
    <row r="74" ht="12.75" customHeight="1"/>
    <row r="75" ht="12.75" customHeight="1"/>
    <row r="76" ht="12.75" customHeight="1">
      <c r="B76" s="51" t="s">
        <v>53</v>
      </c>
      <c r="C76" s="3"/>
      <c r="D76" s="3"/>
      <c r="E76" s="4"/>
      <c r="F76" s="52">
        <f>SUM(F72,F48,F24)</f>
        <v>5384664</v>
      </c>
    </row>
    <row r="77" ht="12.75" customHeight="1">
      <c r="B77" s="51" t="s">
        <v>54</v>
      </c>
      <c r="C77" s="3"/>
      <c r="D77" s="4"/>
      <c r="E77" s="53">
        <v>0.3</v>
      </c>
      <c r="F77" s="54"/>
    </row>
    <row r="78" ht="15.0" customHeight="1">
      <c r="B78" s="51" t="s">
        <v>55</v>
      </c>
      <c r="C78" s="3"/>
      <c r="D78" s="4"/>
      <c r="E78" s="53">
        <v>0.19</v>
      </c>
      <c r="F78" s="54"/>
    </row>
    <row r="79" ht="12.75" customHeight="1">
      <c r="B79" s="51" t="s">
        <v>56</v>
      </c>
      <c r="C79" s="3"/>
      <c r="D79" s="3"/>
      <c r="E79" s="4"/>
      <c r="F79" s="54"/>
    </row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1:F1"/>
    <mergeCell ref="B2:F2"/>
    <mergeCell ref="C3:F3"/>
    <mergeCell ref="B76:E76"/>
    <mergeCell ref="B77:D77"/>
    <mergeCell ref="B78:D78"/>
    <mergeCell ref="B79:E7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55" t="s">
        <v>57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2013-05-02T06:05:22Z</dcterms:created>
  <dc:creator>Prometeuss</dc:creator>
</cp:coreProperties>
</file>