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den\Documents\Experimental\Frag_proteinSRM\"/>
    </mc:Choice>
  </mc:AlternateContent>
  <bookViews>
    <workbookView xWindow="0" yWindow="0" windowWidth="28800" windowHeight="12300" activeTab="1"/>
  </bookViews>
  <sheets>
    <sheet name="raw" sheetId="1" r:id="rId1"/>
    <sheet name="Peptide conc" sheetId="2" r:id="rId2"/>
    <sheet name="plots" sheetId="4" r:id="rId3"/>
    <sheet name="RBCL cal" sheetId="5" r:id="rId4"/>
    <sheet name="Sheet1" sheetId="3" r:id="rId5"/>
  </sheets>
  <definedNames>
    <definedName name="_xlnm._FilterDatabase" localSheetId="4" hidden="1">Sheet1!$A$2:$I$233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N5" i="2"/>
  <c r="M67" i="2"/>
  <c r="G62" i="4"/>
  <c r="F62" i="4"/>
  <c r="G56" i="4"/>
  <c r="F56" i="4"/>
  <c r="G34" i="4"/>
  <c r="F34" i="4"/>
  <c r="K38" i="2"/>
  <c r="K39" i="2"/>
  <c r="K40" i="2"/>
  <c r="K41" i="2"/>
  <c r="K42" i="2"/>
  <c r="K43" i="2"/>
  <c r="K44" i="2"/>
  <c r="K45" i="2"/>
  <c r="K46" i="2"/>
  <c r="K47" i="2"/>
  <c r="K48" i="2"/>
  <c r="K49" i="2"/>
  <c r="R94" i="2"/>
  <c r="Q94" i="2"/>
  <c r="R82" i="2"/>
  <c r="Q82" i="2"/>
  <c r="R70" i="2"/>
  <c r="Q70" i="2"/>
  <c r="R58" i="2"/>
  <c r="Q58" i="2"/>
  <c r="R41" i="2"/>
  <c r="Q41" i="2"/>
  <c r="R29" i="2"/>
  <c r="Q29" i="2"/>
  <c r="R17" i="2"/>
  <c r="Q17" i="2"/>
  <c r="R5" i="2"/>
  <c r="Q5" i="2"/>
  <c r="P96" i="2"/>
  <c r="P95" i="2"/>
  <c r="P94" i="2"/>
  <c r="P84" i="2"/>
  <c r="P83" i="2"/>
  <c r="P82" i="2"/>
  <c r="P72" i="2"/>
  <c r="P71" i="2"/>
  <c r="P70" i="2"/>
  <c r="P60" i="2"/>
  <c r="P59" i="2"/>
  <c r="P58" i="2"/>
  <c r="P43" i="2"/>
  <c r="P42" i="2"/>
  <c r="P41" i="2"/>
  <c r="P19" i="2"/>
  <c r="P18" i="2"/>
  <c r="P17" i="2"/>
  <c r="P7" i="2"/>
  <c r="P6" i="2"/>
  <c r="P5" i="2"/>
  <c r="P30" i="2"/>
  <c r="P31" i="2"/>
  <c r="P29" i="2"/>
  <c r="M26" i="2"/>
  <c r="K82" i="2"/>
  <c r="K83" i="2"/>
  <c r="K84" i="2"/>
  <c r="M57" i="2"/>
  <c r="M69" i="2"/>
  <c r="M73" i="2"/>
  <c r="N73" i="2"/>
  <c r="M85" i="2"/>
  <c r="N85" i="2"/>
  <c r="M89" i="2"/>
  <c r="N88" i="2"/>
  <c r="M101" i="2"/>
  <c r="K55" i="2"/>
  <c r="M55" i="2"/>
  <c r="O55" i="2"/>
  <c r="K56" i="2"/>
  <c r="M56" i="2"/>
  <c r="K57" i="2"/>
  <c r="K58" i="2"/>
  <c r="M58" i="2"/>
  <c r="N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N64" i="2"/>
  <c r="K66" i="2"/>
  <c r="M66" i="2"/>
  <c r="K67" i="2"/>
  <c r="N67" i="2"/>
  <c r="K68" i="2"/>
  <c r="M68" i="2"/>
  <c r="K69" i="2"/>
  <c r="K70" i="2"/>
  <c r="M70" i="2"/>
  <c r="N70" i="2"/>
  <c r="K71" i="2"/>
  <c r="M71" i="2"/>
  <c r="K72" i="2"/>
  <c r="M72" i="2"/>
  <c r="K73" i="2"/>
  <c r="K74" i="2"/>
  <c r="M74" i="2"/>
  <c r="K75" i="2"/>
  <c r="M75" i="2"/>
  <c r="K76" i="2"/>
  <c r="M76" i="2"/>
  <c r="K77" i="2"/>
  <c r="M77" i="2"/>
  <c r="N76" i="2"/>
  <c r="K78" i="2"/>
  <c r="M78" i="2"/>
  <c r="K79" i="2"/>
  <c r="M79" i="2"/>
  <c r="N79" i="2"/>
  <c r="K80" i="2"/>
  <c r="M80" i="2"/>
  <c r="K81" i="2"/>
  <c r="M81" i="2"/>
  <c r="M82" i="2"/>
  <c r="M83" i="2"/>
  <c r="M84" i="2"/>
  <c r="K85" i="2"/>
  <c r="K86" i="2"/>
  <c r="M86" i="2"/>
  <c r="K87" i="2"/>
  <c r="M87" i="2"/>
  <c r="K88" i="2"/>
  <c r="M88" i="2"/>
  <c r="O88" i="2"/>
  <c r="K89" i="2"/>
  <c r="K90" i="2"/>
  <c r="M90" i="2"/>
  <c r="K91" i="2"/>
  <c r="M91" i="2"/>
  <c r="N91" i="2"/>
  <c r="K92" i="2"/>
  <c r="M92" i="2"/>
  <c r="K93" i="2"/>
  <c r="M93" i="2"/>
  <c r="K94" i="2"/>
  <c r="M94" i="2"/>
  <c r="N94" i="2"/>
  <c r="K95" i="2"/>
  <c r="M95" i="2"/>
  <c r="K96" i="2"/>
  <c r="M96" i="2"/>
  <c r="K97" i="2"/>
  <c r="M97" i="2"/>
  <c r="K98" i="2"/>
  <c r="M98" i="2"/>
  <c r="K99" i="2"/>
  <c r="M99" i="2"/>
  <c r="K100" i="2"/>
  <c r="M100" i="2"/>
  <c r="O100" i="2"/>
  <c r="K101" i="2"/>
  <c r="K102" i="2"/>
  <c r="M102" i="2"/>
  <c r="N100" i="2"/>
  <c r="N82" i="2"/>
  <c r="N97" i="2"/>
  <c r="O97" i="2"/>
  <c r="N61" i="2"/>
  <c r="O61" i="2"/>
  <c r="O76" i="2"/>
  <c r="O64" i="2"/>
  <c r="N55" i="2"/>
  <c r="O91" i="2"/>
  <c r="O85" i="2"/>
  <c r="O79" i="2"/>
  <c r="O73" i="2"/>
  <c r="O67" i="2"/>
  <c r="O94" i="2"/>
  <c r="O82" i="2"/>
  <c r="O70" i="2"/>
  <c r="O58" i="2"/>
  <c r="K2" i="2"/>
  <c r="M2" i="2"/>
  <c r="K3" i="2"/>
  <c r="M3" i="2"/>
  <c r="K4" i="2"/>
  <c r="M4" i="2"/>
  <c r="K5" i="2"/>
  <c r="K6" i="2"/>
  <c r="M6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O41" i="2"/>
  <c r="N41" i="2"/>
  <c r="N29" i="2"/>
  <c r="O29" i="2"/>
  <c r="N17" i="2"/>
  <c r="O17" i="2"/>
  <c r="O5" i="2"/>
  <c r="N44" i="2"/>
  <c r="O44" i="2"/>
  <c r="N32" i="2"/>
  <c r="O32" i="2"/>
  <c r="N20" i="2"/>
  <c r="O20" i="2"/>
  <c r="O8" i="2"/>
  <c r="N8" i="2"/>
  <c r="N47" i="2"/>
  <c r="O47" i="2"/>
  <c r="N35" i="2"/>
  <c r="O35" i="2"/>
  <c r="N23" i="2"/>
  <c r="O23" i="2"/>
  <c r="N11" i="2"/>
  <c r="O11" i="2"/>
  <c r="O2" i="2"/>
  <c r="N2" i="2"/>
  <c r="N38" i="2"/>
  <c r="O38" i="2"/>
  <c r="N26" i="2"/>
  <c r="O26" i="2"/>
  <c r="O14" i="2"/>
  <c r="N14" i="2"/>
</calcChain>
</file>

<file path=xl/sharedStrings.xml><?xml version="1.0" encoding="utf-8"?>
<sst xmlns="http://schemas.openxmlformats.org/spreadsheetml/2006/main" count="1311" uniqueCount="116">
  <si>
    <t>ER2_103_1A_02</t>
  </si>
  <si>
    <t>ISGGISNLSFGFR</t>
  </si>
  <si>
    <t>ER2_103_2A_05</t>
  </si>
  <si>
    <t>ER2_103_3A_08</t>
  </si>
  <si>
    <t>ER2_103_4A_11</t>
  </si>
  <si>
    <t>ER2_103_5A_14</t>
  </si>
  <si>
    <t>ER2_103_6A_17</t>
  </si>
  <si>
    <t>ER2_103_7A_21</t>
  </si>
  <si>
    <t>ER2_103_8A_24</t>
  </si>
  <si>
    <t>ER2_103_9A_27</t>
  </si>
  <si>
    <t>ER2_103_10A_30</t>
  </si>
  <si>
    <t>ER2_103_11A_33</t>
  </si>
  <si>
    <t>ER2_103_12A_36</t>
  </si>
  <si>
    <t>ISGGISNL[+7]SFGFR</t>
  </si>
  <si>
    <t>VIQVDEPALR</t>
  </si>
  <si>
    <t>VIQVDEPAL[+7]R</t>
  </si>
  <si>
    <t>SFELPDGNIIVIGNER</t>
  </si>
  <si>
    <t>SFEL[+7]PDGNIIVIGNER</t>
  </si>
  <si>
    <t>YESGVIPYAK</t>
  </si>
  <si>
    <t>YESGVI[+7]PYAK</t>
  </si>
  <si>
    <t>VAPEAHPVLLTEAPQNPK</t>
  </si>
  <si>
    <t>YVVLEAANPR</t>
  </si>
  <si>
    <t>AWIAQIK</t>
  </si>
  <si>
    <t>GGPHNVVFVEDAIPK</t>
  </si>
  <si>
    <t>GDSITWINNK</t>
  </si>
  <si>
    <t>TLSDYNIQK</t>
  </si>
  <si>
    <t>DNYIADLLSR</t>
  </si>
  <si>
    <t>QIQYALNK</t>
  </si>
  <si>
    <t>QIQYAL[+7]NK</t>
  </si>
  <si>
    <t>Sample</t>
  </si>
  <si>
    <t>Peptide</t>
  </si>
  <si>
    <t>retention time</t>
  </si>
  <si>
    <t>Peak area</t>
  </si>
  <si>
    <t>Light/heavy</t>
  </si>
  <si>
    <t>MetH</t>
  </si>
  <si>
    <t>MetE</t>
  </si>
  <si>
    <t>Protein</t>
  </si>
  <si>
    <t>ACT1</t>
  </si>
  <si>
    <t>RBCL</t>
  </si>
  <si>
    <t>114_01A_05</t>
  </si>
  <si>
    <t>114_02A_08</t>
  </si>
  <si>
    <t>114_03A_11</t>
  </si>
  <si>
    <t>114_04A_14</t>
  </si>
  <si>
    <t>114_05A_17</t>
  </si>
  <si>
    <t>114_06A_20</t>
  </si>
  <si>
    <t>fmol total protein</t>
  </si>
  <si>
    <t>114_07A_24</t>
  </si>
  <si>
    <t>114_08A_27</t>
  </si>
  <si>
    <t>114_09A_30</t>
  </si>
  <si>
    <t>114_10A_33</t>
  </si>
  <si>
    <t>114_11A_36</t>
  </si>
  <si>
    <t>114_12A_39</t>
  </si>
  <si>
    <t>ug on column</t>
  </si>
  <si>
    <t>Average</t>
  </si>
  <si>
    <t>stdev</t>
  </si>
  <si>
    <t>light peptide</t>
  </si>
  <si>
    <t>heavy</t>
  </si>
  <si>
    <t>heavy peak area</t>
  </si>
  <si>
    <t>Expt1/Expt2</t>
  </si>
  <si>
    <t>ER115_01A_21</t>
  </si>
  <si>
    <t>ER115_02A_24</t>
  </si>
  <si>
    <t>ER115_03A_27</t>
  </si>
  <si>
    <t>ER115_04A_30</t>
  </si>
  <si>
    <t>20190401_ER115_05A_34</t>
  </si>
  <si>
    <t>ER115_06A_37</t>
  </si>
  <si>
    <t>ER115_07A_40</t>
  </si>
  <si>
    <t>ER115_08A_43</t>
  </si>
  <si>
    <t>rt</t>
  </si>
  <si>
    <t>light</t>
  </si>
  <si>
    <t>L/H</t>
  </si>
  <si>
    <t>peptide</t>
  </si>
  <si>
    <t>103_4</t>
  </si>
  <si>
    <t>103_5</t>
  </si>
  <si>
    <t>103_6</t>
  </si>
  <si>
    <t>103_5 (old spike stocks)</t>
  </si>
  <si>
    <t>114_4</t>
  </si>
  <si>
    <t>114_5</t>
  </si>
  <si>
    <t>114_6</t>
  </si>
  <si>
    <t>114_6 (old spike stocks)</t>
  </si>
  <si>
    <t>Light/heavy (run2)</t>
  </si>
  <si>
    <t>Light/heavy (run2 OLD SPIKE)</t>
  </si>
  <si>
    <t>fmol/ul (run2)</t>
  </si>
  <si>
    <t>Average (run2)</t>
  </si>
  <si>
    <t>stdev (run2)</t>
  </si>
  <si>
    <t>ER2_103</t>
  </si>
  <si>
    <t>ER2_114</t>
  </si>
  <si>
    <t>ACT2</t>
  </si>
  <si>
    <t>1A - 1</t>
  </si>
  <si>
    <t>1A - 2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</si>
  <si>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</si>
  <si>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</si>
  <si>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</si>
  <si>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</si>
  <si>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</si>
  <si>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</si>
  <si>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</si>
  <si>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</si>
  <si>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</si>
  <si>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</si>
  <si>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</si>
  <si>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</si>
  <si>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</si>
  <si>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</si>
  <si>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</si>
  <si>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</si>
  <si>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</si>
  <si>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25A (unique sample)</t>
  </si>
  <si>
    <t>25B (unique sample)</t>
  </si>
  <si>
    <t>fmol</t>
  </si>
  <si>
    <t xml:space="preserve">sample </t>
  </si>
  <si>
    <t>KM_1_39</t>
  </si>
  <si>
    <t>fmol/ug</t>
  </si>
  <si>
    <t>r.t.</t>
  </si>
  <si>
    <t>sample</t>
  </si>
  <si>
    <t>KM_1_32</t>
  </si>
  <si>
    <t>ER2_115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</si>
</sst>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E+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quotePrefix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16" fontId="2" fillId="4" borderId="0" xfId="0" quotePrefix="1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MetH</a:t>
            </a:r>
          </a:p>
        </c:rich>
      </c:tx>
      <c:layout>
        <c:manualLayout>
          <c:xMode val="edge"/>
          <c:yMode val="edge"/>
          <c:x val="0.56267344706911648"/>
          <c:y val="3.2128514056224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3114610673667"/>
          <c:y val="2.9411082650813228E-2"/>
          <c:w val="0.81194663167104109"/>
          <c:h val="0.734975597929776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'Peptide conc'!$J$2:$J$13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'Peptide conc'!$K$2:$K$13</c:f>
              <c:numCache>
                <c:formatCode>0.0</c:formatCode>
                <c:ptCount val="12"/>
                <c:pt idx="0">
                  <c:v>5.3080000000000007</c:v>
                </c:pt>
                <c:pt idx="1">
                  <c:v>8.76</c:v>
                </c:pt>
                <c:pt idx="2">
                  <c:v>6.782</c:v>
                </c:pt>
                <c:pt idx="3">
                  <c:v>2.9820000000000002</c:v>
                </c:pt>
                <c:pt idx="4">
                  <c:v>8.2259999999999991</c:v>
                </c:pt>
                <c:pt idx="5">
                  <c:v>7.17</c:v>
                </c:pt>
                <c:pt idx="6">
                  <c:v>3.968</c:v>
                </c:pt>
                <c:pt idx="7">
                  <c:v>5.5839999999999996</c:v>
                </c:pt>
                <c:pt idx="8">
                  <c:v>1.014</c:v>
                </c:pt>
                <c:pt idx="9">
                  <c:v>0.91800000000000004</c:v>
                </c:pt>
                <c:pt idx="10">
                  <c:v>5.452</c:v>
                </c:pt>
                <c:pt idx="11">
                  <c:v>3.6339999999999999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8-4298-AAB3-81FA0295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1880"/>
        <c:axId val="502717616"/>
      </c:scatterChart>
      <c:valAx>
        <c:axId val="5027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7616"/>
        <c:crosses val="autoZero"/>
        <c:crossBetween val="midCat"/>
      </c:valAx>
      <c:valAx>
        <c:axId val="5027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  <a:r>
                  <a:rPr lang="en-CA" baseline="0"/>
                  <a:t> total protein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200" b="1" i="0" baseline="0">
                <a:effectLst/>
              </a:rPr>
              <a:t>RBCL Expt1 (ER2_103)</a:t>
            </a:r>
            <a:endParaRPr lang="en-CA" sz="1200">
              <a:effectLst/>
            </a:endParaRPr>
          </a:p>
        </c:rich>
      </c:tx>
      <c:layout>
        <c:manualLayout>
          <c:xMode val="edge"/>
          <c:yMode val="edge"/>
          <c:x val="0.56624407711184865"/>
          <c:y val="3.292181069958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18268756009458"/>
          <c:y val="2.9817708956593192E-2"/>
          <c:w val="0.76041007250331327"/>
          <c:h val="0.8762747209790265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165-4740-8799-C560A08F1EC1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rgbClr val="7030A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65-4740-8799-C560A08F1EC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plots!$F$24:$F$29</c:f>
                <c:numCache>
                  <c:formatCode>General</c:formatCode>
                  <c:ptCount val="6"/>
                  <c:pt idx="0">
                    <c:v>36.653082507932837</c:v>
                  </c:pt>
                  <c:pt idx="1">
                    <c:v>32.412611311031277</c:v>
                  </c:pt>
                  <c:pt idx="2">
                    <c:v>29.58621992302043</c:v>
                  </c:pt>
                  <c:pt idx="3">
                    <c:v>55.240783858787978</c:v>
                  </c:pt>
                  <c:pt idx="4">
                    <c:v>74.020328207864594</c:v>
                  </c:pt>
                  <c:pt idx="5">
                    <c:v>10</c:v>
                  </c:pt>
                </c:numCache>
              </c:numRef>
            </c:plus>
            <c:minus>
              <c:numRef>
                <c:f>plots!$F$24:$F$29</c:f>
                <c:numCache>
                  <c:formatCode>General</c:formatCode>
                  <c:ptCount val="6"/>
                  <c:pt idx="0">
                    <c:v>36.653082507932837</c:v>
                  </c:pt>
                  <c:pt idx="1">
                    <c:v>32.412611311031277</c:v>
                  </c:pt>
                  <c:pt idx="2">
                    <c:v>29.58621992302043</c:v>
                  </c:pt>
                  <c:pt idx="3">
                    <c:v>55.240783858787978</c:v>
                  </c:pt>
                  <c:pt idx="4">
                    <c:v>74.020328207864594</c:v>
                  </c:pt>
                  <c:pt idx="5">
                    <c:v>10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plots!$C$24:$C$29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2.2000000000000002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plots!$E$24:$E$29</c:f>
              <c:numCache>
                <c:formatCode>0.0</c:formatCode>
                <c:ptCount val="6"/>
                <c:pt idx="0">
                  <c:v>253.40866666666668</c:v>
                </c:pt>
                <c:pt idx="1">
                  <c:v>196.24600000000001</c:v>
                </c:pt>
                <c:pt idx="2">
                  <c:v>124.32333333333334</c:v>
                </c:pt>
                <c:pt idx="3">
                  <c:v>166.17666666666665</c:v>
                </c:pt>
                <c:pt idx="4">
                  <c:v>182.31000000000003</c:v>
                </c:pt>
                <c:pt idx="5" formatCode="General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5-4740-8799-C560A08F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3576"/>
        <c:axId val="437695216"/>
      </c:scatterChart>
      <c:valAx>
        <c:axId val="43769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5216"/>
        <c:crosses val="autoZero"/>
        <c:crossBetween val="midCat"/>
        <c:majorUnit val="1"/>
      </c:valAx>
      <c:valAx>
        <c:axId val="43769521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200" b="1" i="0" baseline="0">
                <a:effectLst/>
              </a:rPr>
              <a:t>ACT1 Expt2 (ER2_114)</a:t>
            </a:r>
            <a:endParaRPr lang="en-CA" sz="1200">
              <a:effectLst/>
            </a:endParaRPr>
          </a:p>
        </c:rich>
      </c:tx>
      <c:layout>
        <c:manualLayout>
          <c:xMode val="edge"/>
          <c:yMode val="edge"/>
          <c:x val="0.56306010928961747"/>
          <c:y val="1.960784313725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4454112090404"/>
          <c:y val="2.9817708956593192E-2"/>
          <c:w val="0.77514742638077161"/>
          <c:h val="0.796707631172271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B6D-4466-8235-8ED9F70FB28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plots!$K$17:$K$21</c:f>
                <c:numCache>
                  <c:formatCode>General</c:formatCode>
                  <c:ptCount val="5"/>
                  <c:pt idx="0">
                    <c:v>138.36265083691558</c:v>
                  </c:pt>
                  <c:pt idx="1">
                    <c:v>57.992616515947887</c:v>
                  </c:pt>
                  <c:pt idx="2">
                    <c:v>46.711568335930693</c:v>
                  </c:pt>
                  <c:pt idx="3">
                    <c:v>53.900101878328144</c:v>
                  </c:pt>
                  <c:pt idx="4">
                    <c:v>71.900285021897233</c:v>
                  </c:pt>
                </c:numCache>
              </c:numRef>
            </c:plus>
            <c:minus>
              <c:numRef>
                <c:f>plots!$K$17:$K$21</c:f>
                <c:numCache>
                  <c:formatCode>General</c:formatCode>
                  <c:ptCount val="5"/>
                  <c:pt idx="0">
                    <c:v>138.36265083691558</c:v>
                  </c:pt>
                  <c:pt idx="1">
                    <c:v>57.992616515947887</c:v>
                  </c:pt>
                  <c:pt idx="2">
                    <c:v>46.711568335930693</c:v>
                  </c:pt>
                  <c:pt idx="3">
                    <c:v>53.900101878328144</c:v>
                  </c:pt>
                  <c:pt idx="4">
                    <c:v>71.900285021897233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plots!$C$17:$C$21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2.2000000000000002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plots!$J$17:$J$21</c:f>
              <c:numCache>
                <c:formatCode>0.0</c:formatCode>
                <c:ptCount val="5"/>
                <c:pt idx="0">
                  <c:v>257.38617487870539</c:v>
                </c:pt>
                <c:pt idx="1">
                  <c:v>333.75832011511409</c:v>
                </c:pt>
                <c:pt idx="2">
                  <c:v>207.90975401658451</c:v>
                </c:pt>
                <c:pt idx="3">
                  <c:v>300.51888772786276</c:v>
                </c:pt>
                <c:pt idx="4">
                  <c:v>252.02101627930597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D-4466-8235-8ED9F70F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3576"/>
        <c:axId val="437695216"/>
      </c:scatterChart>
      <c:valAx>
        <c:axId val="43769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5216"/>
        <c:crosses val="autoZero"/>
        <c:crossBetween val="midCat"/>
        <c:majorUnit val="1"/>
      </c:valAx>
      <c:valAx>
        <c:axId val="43769521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200" b="1" i="0" baseline="0">
                <a:effectLst/>
              </a:rPr>
              <a:t>RBCL Expt2 (ER2_114)</a:t>
            </a:r>
            <a:endParaRPr lang="en-CA" sz="1200">
              <a:effectLst/>
            </a:endParaRPr>
          </a:p>
        </c:rich>
      </c:tx>
      <c:layout>
        <c:manualLayout>
          <c:xMode val="edge"/>
          <c:yMode val="edge"/>
          <c:x val="0.57440377787254526"/>
          <c:y val="4.7138047138047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18268756009458"/>
          <c:y val="2.9817708956593192E-2"/>
          <c:w val="0.76041007250331327"/>
          <c:h val="0.896476576791537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200-4F52-8753-DAB1ADC2D33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plots!$K$24:$K$28</c:f>
                <c:numCache>
                  <c:formatCode>General</c:formatCode>
                  <c:ptCount val="5"/>
                  <c:pt idx="0">
                    <c:v>20.945987712001003</c:v>
                  </c:pt>
                  <c:pt idx="1">
                    <c:v>3.34559244321904</c:v>
                  </c:pt>
                  <c:pt idx="2">
                    <c:v>12.741744548540206</c:v>
                  </c:pt>
                  <c:pt idx="3">
                    <c:v>15.268470521276592</c:v>
                  </c:pt>
                  <c:pt idx="4">
                    <c:v>13.955838217555302</c:v>
                  </c:pt>
                </c:numCache>
              </c:numRef>
            </c:plus>
            <c:minus>
              <c:numRef>
                <c:f>plots!$K$24:$K$28</c:f>
                <c:numCache>
                  <c:formatCode>General</c:formatCode>
                  <c:ptCount val="5"/>
                  <c:pt idx="0">
                    <c:v>20.945987712001003</c:v>
                  </c:pt>
                  <c:pt idx="1">
                    <c:v>3.34559244321904</c:v>
                  </c:pt>
                  <c:pt idx="2">
                    <c:v>12.741744548540206</c:v>
                  </c:pt>
                  <c:pt idx="3">
                    <c:v>15.268470521276592</c:v>
                  </c:pt>
                  <c:pt idx="4">
                    <c:v>13.955838217555302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plots!$C$24:$C$28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2.2000000000000002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plots!$J$24:$J$28</c:f>
              <c:numCache>
                <c:formatCode>0.0</c:formatCode>
                <c:ptCount val="5"/>
                <c:pt idx="0">
                  <c:v>58.547911234024319</c:v>
                </c:pt>
                <c:pt idx="1">
                  <c:v>67.634949787979181</c:v>
                </c:pt>
                <c:pt idx="2">
                  <c:v>75.191571191762819</c:v>
                </c:pt>
                <c:pt idx="3">
                  <c:v>57.399021649983816</c:v>
                </c:pt>
                <c:pt idx="4">
                  <c:v>54.458215216795786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0-4F52-8753-DAB1ADC2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3576"/>
        <c:axId val="437695216"/>
      </c:scatterChart>
      <c:valAx>
        <c:axId val="43769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5216"/>
        <c:crosses val="autoZero"/>
        <c:crossBetween val="midCat"/>
        <c:majorUnit val="1"/>
      </c:valAx>
      <c:valAx>
        <c:axId val="43769521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200" b="1" i="0" baseline="0">
                <a:effectLst/>
              </a:rPr>
              <a:t>MetE Expt1 (ER2_103)</a:t>
            </a:r>
            <a:endParaRPr lang="en-CA" sz="1200">
              <a:effectLst/>
            </a:endParaRPr>
          </a:p>
        </c:rich>
      </c:tx>
      <c:layout>
        <c:manualLayout>
          <c:xMode val="edge"/>
          <c:yMode val="edge"/>
          <c:x val="0.54453515050390755"/>
          <c:y val="4.0404040404040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18268756009458"/>
          <c:y val="2.9817708956593192E-2"/>
          <c:w val="0.76041007250331327"/>
          <c:h val="0.8762747209790265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D04-4B7B-B5BC-396698EA802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plots!$F$10:$F$14</c:f>
                <c:numCache>
                  <c:formatCode>General</c:formatCode>
                  <c:ptCount val="5"/>
                  <c:pt idx="0">
                    <c:v>0.16196707484341794</c:v>
                  </c:pt>
                  <c:pt idx="1">
                    <c:v>10.795675862739369</c:v>
                  </c:pt>
                  <c:pt idx="2">
                    <c:v>4.4334800476976666</c:v>
                  </c:pt>
                  <c:pt idx="3">
                    <c:v>9.4572723340295109E-2</c:v>
                  </c:pt>
                  <c:pt idx="4">
                    <c:v>20.327783679814502</c:v>
                  </c:pt>
                </c:numCache>
              </c:numRef>
            </c:plus>
            <c:minus>
              <c:numRef>
                <c:f>plots!$F$10:$F$14</c:f>
                <c:numCache>
                  <c:formatCode>General</c:formatCode>
                  <c:ptCount val="5"/>
                  <c:pt idx="0">
                    <c:v>0.16196707484341794</c:v>
                  </c:pt>
                  <c:pt idx="1">
                    <c:v>10.795675862739369</c:v>
                  </c:pt>
                  <c:pt idx="2">
                    <c:v>4.4334800476976666</c:v>
                  </c:pt>
                  <c:pt idx="3">
                    <c:v>9.4572723340295109E-2</c:v>
                  </c:pt>
                  <c:pt idx="4">
                    <c:v>20.327783679814502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plots!$C$10:$C$14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2.2000000000000002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plots!$E$10:$E$14</c:f>
              <c:numCache>
                <c:formatCode>0.0</c:formatCode>
                <c:ptCount val="5"/>
                <c:pt idx="0">
                  <c:v>0.14333333333333334</c:v>
                </c:pt>
                <c:pt idx="1">
                  <c:v>57.324666666666666</c:v>
                </c:pt>
                <c:pt idx="2">
                  <c:v>41.566666666666663</c:v>
                </c:pt>
                <c:pt idx="3">
                  <c:v>0.16800000000000001</c:v>
                </c:pt>
                <c:pt idx="4">
                  <c:v>33.99666666666667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4-4B7B-B5BC-396698EA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3576"/>
        <c:axId val="437695216"/>
      </c:scatterChart>
      <c:valAx>
        <c:axId val="43769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5216"/>
        <c:crosses val="autoZero"/>
        <c:crossBetween val="midCat"/>
        <c:majorUnit val="1"/>
      </c:valAx>
      <c:valAx>
        <c:axId val="4376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200" b="1" i="0" baseline="0">
                <a:effectLst/>
              </a:rPr>
              <a:t>MetE Expt2 (ER2_114)</a:t>
            </a:r>
            <a:endParaRPr lang="en-CA" sz="1200">
              <a:effectLst/>
            </a:endParaRPr>
          </a:p>
        </c:rich>
      </c:tx>
      <c:layout>
        <c:manualLayout>
          <c:xMode val="edge"/>
          <c:yMode val="edge"/>
          <c:x val="0.57440377787254526"/>
          <c:y val="4.7138047138047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18268756009458"/>
          <c:y val="2.9817708956593192E-2"/>
          <c:w val="0.76041007250331327"/>
          <c:h val="0.896476576791537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E90-4D5E-8F06-D2FBA96F918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plots!$K$10:$K$14</c:f>
                <c:numCache>
                  <c:formatCode>General</c:formatCode>
                  <c:ptCount val="5"/>
                  <c:pt idx="0">
                    <c:v>0.61067706972550251</c:v>
                  </c:pt>
                  <c:pt idx="1">
                    <c:v>0.20876087683825553</c:v>
                  </c:pt>
                  <c:pt idx="2">
                    <c:v>4.591544694095866</c:v>
                  </c:pt>
                  <c:pt idx="3">
                    <c:v>0.76071562522433001</c:v>
                  </c:pt>
                  <c:pt idx="4">
                    <c:v>5.1770978053694208</c:v>
                  </c:pt>
                </c:numCache>
              </c:numRef>
            </c:plus>
            <c:minus>
              <c:numRef>
                <c:f>plots!$K$10:$K$14</c:f>
                <c:numCache>
                  <c:formatCode>General</c:formatCode>
                  <c:ptCount val="5"/>
                  <c:pt idx="0">
                    <c:v>0.61067706972550251</c:v>
                  </c:pt>
                  <c:pt idx="1">
                    <c:v>0.20876087683825553</c:v>
                  </c:pt>
                  <c:pt idx="2">
                    <c:v>4.591544694095866</c:v>
                  </c:pt>
                  <c:pt idx="3">
                    <c:v>0.76071562522433001</c:v>
                  </c:pt>
                  <c:pt idx="4">
                    <c:v>5.1770978053694208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plots!$C$10:$C$14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2.2000000000000002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plots!$J$10:$J$14</c:f>
              <c:numCache>
                <c:formatCode>0.0</c:formatCode>
                <c:ptCount val="5"/>
                <c:pt idx="0">
                  <c:v>0.86577345007836415</c:v>
                </c:pt>
                <c:pt idx="1">
                  <c:v>22.195451315900527</c:v>
                </c:pt>
                <c:pt idx="2">
                  <c:v>28.995773263868511</c:v>
                </c:pt>
                <c:pt idx="3">
                  <c:v>1.0907268737795821</c:v>
                </c:pt>
                <c:pt idx="4">
                  <c:v>15.410116008138113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0-4D5E-8F06-D2FBA96F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3576"/>
        <c:axId val="437695216"/>
      </c:scatterChart>
      <c:valAx>
        <c:axId val="43769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5216"/>
        <c:crosses val="autoZero"/>
        <c:crossBetween val="midCat"/>
        <c:majorUnit val="1"/>
      </c:valAx>
      <c:valAx>
        <c:axId val="43769521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81867891513563"/>
                  <c:y val="6.84055118110236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'RBCL cal'!$C$2:$C$25</c:f>
              <c:numCache>
                <c:formatCode>0.0E+00</c:formatCode>
                <c:ptCount val="24"/>
                <c:pt idx="0">
                  <c:v>55840568</c:v>
                </c:pt>
                <c:pt idx="1">
                  <c:v>49176980</c:v>
                </c:pt>
                <c:pt idx="2">
                  <c:v>33979840</c:v>
                </c:pt>
                <c:pt idx="3">
                  <c:v>26144372</c:v>
                </c:pt>
                <c:pt idx="4">
                  <c:v>29572564</c:v>
                </c:pt>
                <c:pt idx="5">
                  <c:v>30199740</c:v>
                </c:pt>
                <c:pt idx="6">
                  <c:v>30028250</c:v>
                </c:pt>
                <c:pt idx="7">
                  <c:v>26132820</c:v>
                </c:pt>
                <c:pt idx="8">
                  <c:v>21255070</c:v>
                </c:pt>
                <c:pt idx="9">
                  <c:v>15362356</c:v>
                </c:pt>
                <c:pt idx="10">
                  <c:v>26239242</c:v>
                </c:pt>
                <c:pt idx="11">
                  <c:v>30048532</c:v>
                </c:pt>
                <c:pt idx="12">
                  <c:v>1434348</c:v>
                </c:pt>
                <c:pt idx="13">
                  <c:v>2975434</c:v>
                </c:pt>
                <c:pt idx="14">
                  <c:v>2283740</c:v>
                </c:pt>
                <c:pt idx="15">
                  <c:v>3153750</c:v>
                </c:pt>
                <c:pt idx="16">
                  <c:v>3591086</c:v>
                </c:pt>
                <c:pt idx="17">
                  <c:v>2541070</c:v>
                </c:pt>
                <c:pt idx="18">
                  <c:v>2190256</c:v>
                </c:pt>
                <c:pt idx="19">
                  <c:v>2257720</c:v>
                </c:pt>
                <c:pt idx="20">
                  <c:v>1822491</c:v>
                </c:pt>
                <c:pt idx="21">
                  <c:v>4057607</c:v>
                </c:pt>
                <c:pt idx="22">
                  <c:v>2690530</c:v>
                </c:pt>
                <c:pt idx="23">
                  <c:v>1679872</c:v>
                </c:pt>
              </c:numCache>
            </c:numRef>
          </c:xVal>
          <c:yVal>
            <c:numRef>
              <c:f>'RBCL cal'!$D$2:$D$25</c:f>
              <c:numCache>
                <c:formatCode>0</c:formatCode>
                <c:ptCount val="24"/>
                <c:pt idx="0">
                  <c:v>232.24</c:v>
                </c:pt>
                <c:pt idx="1">
                  <c:v>295.73199999999997</c:v>
                </c:pt>
                <c:pt idx="2">
                  <c:v>232.25400000000002</c:v>
                </c:pt>
                <c:pt idx="3">
                  <c:v>186.63200000000001</c:v>
                </c:pt>
                <c:pt idx="4">
                  <c:v>232.37799999999999</c:v>
                </c:pt>
                <c:pt idx="5">
                  <c:v>169.72800000000001</c:v>
                </c:pt>
                <c:pt idx="6">
                  <c:v>194.18399999999997</c:v>
                </c:pt>
                <c:pt idx="7">
                  <c:v>201.80399999999997</c:v>
                </c:pt>
                <c:pt idx="8">
                  <c:v>102.542</c:v>
                </c:pt>
                <c:pt idx="9">
                  <c:v>101.024</c:v>
                </c:pt>
                <c:pt idx="10">
                  <c:v>200.07400000000001</c:v>
                </c:pt>
                <c:pt idx="11">
                  <c:v>245.83200000000002</c:v>
                </c:pt>
                <c:pt idx="12">
                  <c:v>12.658000000000001</c:v>
                </c:pt>
                <c:pt idx="13">
                  <c:v>21.173999999999999</c:v>
                </c:pt>
                <c:pt idx="14">
                  <c:v>20.217999999999996</c:v>
                </c:pt>
                <c:pt idx="15">
                  <c:v>27.552</c:v>
                </c:pt>
                <c:pt idx="16">
                  <c:v>24.731999999999999</c:v>
                </c:pt>
                <c:pt idx="17">
                  <c:v>19.386000000000003</c:v>
                </c:pt>
                <c:pt idx="18">
                  <c:v>14.42</c:v>
                </c:pt>
                <c:pt idx="19">
                  <c:v>19.071999999999999</c:v>
                </c:pt>
                <c:pt idx="20">
                  <c:v>16.741999999999997</c:v>
                </c:pt>
                <c:pt idx="21">
                  <c:v>21.878</c:v>
                </c:pt>
                <c:pt idx="22">
                  <c:v>17.013999999999999</c:v>
                </c:pt>
                <c:pt idx="23">
                  <c:v>12.656000000000001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7-4FBE-A9F4-C28B06A2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0784"/>
        <c:axId val="449653896"/>
      </c:scatterChart>
      <c:valAx>
        <c:axId val="4496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53896"/>
        <c:crosses val="autoZero"/>
        <c:crossBetween val="midCat"/>
      </c:valAx>
      <c:valAx>
        <c:axId val="44965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MetE</a:t>
            </a:r>
          </a:p>
        </c:rich>
      </c:tx>
      <c:layout>
        <c:manualLayout>
          <c:xMode val="edge"/>
          <c:yMode val="edge"/>
          <c:x val="0.56267344706911648"/>
          <c:y val="3.2128514056224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3114610673667"/>
          <c:y val="2.9411082650813228E-2"/>
          <c:w val="0.81194663167104109"/>
          <c:h val="0.734975597929776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'Peptide conc'!$J$14:$J$25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'Peptide conc'!$K$14:$K$25</c:f>
              <c:numCache>
                <c:formatCode>0.0</c:formatCode>
                <c:ptCount val="12"/>
                <c:pt idx="0">
                  <c:v>0.04</c:v>
                </c:pt>
                <c:pt idx="1">
                  <c:v>0.33</c:v>
                </c:pt>
                <c:pt idx="2">
                  <c:v>0.06</c:v>
                </c:pt>
                <c:pt idx="3">
                  <c:v>44.945999999999998</c:v>
                </c:pt>
                <c:pt idx="4">
                  <c:v>62.24</c:v>
                </c:pt>
                <c:pt idx="5">
                  <c:v>64.787999999999997</c:v>
                </c:pt>
                <c:pt idx="6">
                  <c:v>0.08</c:v>
                </c:pt>
                <c:pt idx="7">
                  <c:v>0.156</c:v>
                </c:pt>
                <c:pt idx="8">
                  <c:v>0.26800000000000002</c:v>
                </c:pt>
                <c:pt idx="9">
                  <c:v>12.245999999999999</c:v>
                </c:pt>
                <c:pt idx="10">
                  <c:v>52.514000000000003</c:v>
                </c:pt>
                <c:pt idx="11">
                  <c:v>37.229999999999997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4-48CA-9275-2DB7AAAD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1880"/>
        <c:axId val="502717616"/>
      </c:scatterChart>
      <c:valAx>
        <c:axId val="5027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7616"/>
        <c:crosses val="autoZero"/>
        <c:crossBetween val="midCat"/>
      </c:valAx>
      <c:valAx>
        <c:axId val="5027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  <a:r>
                  <a:rPr lang="en-CA" baseline="0"/>
                  <a:t> total protein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ACT1</a:t>
            </a:r>
          </a:p>
        </c:rich>
      </c:tx>
      <c:layout>
        <c:manualLayout>
          <c:xMode val="edge"/>
          <c:yMode val="edge"/>
          <c:x val="0.42934011373578301"/>
          <c:y val="3.2128514056224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3114610673667"/>
          <c:y val="2.9411082650813228E-2"/>
          <c:w val="0.81194663167104109"/>
          <c:h val="0.734975597929776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'Peptide conc'!$J$26:$J$37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'Peptide conc'!$K$26:$K$37</c:f>
              <c:numCache>
                <c:formatCode>0.0</c:formatCode>
                <c:ptCount val="12"/>
                <c:pt idx="0">
                  <c:v>121.76</c:v>
                </c:pt>
                <c:pt idx="1">
                  <c:v>175.31800000000001</c:v>
                </c:pt>
                <c:pt idx="2">
                  <c:v>194.7</c:v>
                </c:pt>
                <c:pt idx="3">
                  <c:v>85.052000000000007</c:v>
                </c:pt>
                <c:pt idx="4">
                  <c:v>198.434</c:v>
                </c:pt>
                <c:pt idx="5">
                  <c:v>153.06800000000001</c:v>
                </c:pt>
                <c:pt idx="6">
                  <c:v>78.078000000000003</c:v>
                </c:pt>
                <c:pt idx="7">
                  <c:v>255.96599999999998</c:v>
                </c:pt>
                <c:pt idx="8">
                  <c:v>83.455999999999989</c:v>
                </c:pt>
                <c:pt idx="9">
                  <c:v>117.746</c:v>
                </c:pt>
                <c:pt idx="10">
                  <c:v>168.66199999999998</c:v>
                </c:pt>
                <c:pt idx="11">
                  <c:v>100.248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A-4AF9-9DD6-A826CE3D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1880"/>
        <c:axId val="502717616"/>
      </c:scatterChart>
      <c:valAx>
        <c:axId val="5027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7616"/>
        <c:crosses val="autoZero"/>
        <c:crossBetween val="midCat"/>
      </c:valAx>
      <c:valAx>
        <c:axId val="5027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  <a:r>
                  <a:rPr lang="en-CA" baseline="0"/>
                  <a:t> total protein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RBCL 2</a:t>
            </a:r>
          </a:p>
        </c:rich>
      </c:tx>
      <c:layout>
        <c:manualLayout>
          <c:xMode val="edge"/>
          <c:yMode val="edge"/>
          <c:x val="0.8182290026246718"/>
          <c:y val="6.7216466362757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7559055118111"/>
          <c:y val="2.9411082650813228E-2"/>
          <c:w val="0.81194663167104109"/>
          <c:h val="0.804587378384930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'Peptide conc'!$J$38:$J$49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'Peptide conc'!$M$91:$M$102</c:f>
              <c:numCache>
                <c:formatCode>0.0</c:formatCode>
                <c:ptCount val="12"/>
                <c:pt idx="0">
                  <c:v>34.430502722800036</c:v>
                </c:pt>
                <c:pt idx="1">
                  <c:v>69.026312905211157</c:v>
                </c:pt>
                <c:pt idx="2">
                  <c:v>72.186918074061765</c:v>
                </c:pt>
                <c:pt idx="3">
                  <c:v>63.891377748990962</c:v>
                </c:pt>
                <c:pt idx="4">
                  <c:v>68.680757546377095</c:v>
                </c:pt>
                <c:pt idx="5">
                  <c:v>70.332714068569501</c:v>
                </c:pt>
                <c:pt idx="6">
                  <c:v>39.828188784523199</c:v>
                </c:pt>
                <c:pt idx="7">
                  <c:v>67.439653749294848</c:v>
                </c:pt>
                <c:pt idx="8">
                  <c:v>64.929222416133399</c:v>
                </c:pt>
                <c:pt idx="9">
                  <c:v>70.302446051137139</c:v>
                </c:pt>
                <c:pt idx="10">
                  <c:v>43.989399521685741</c:v>
                </c:pt>
                <c:pt idx="11">
                  <c:v>49.082800077564471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C-4CD0-8C1A-1BA9DCA4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1880"/>
        <c:axId val="502717616"/>
      </c:scatterChart>
      <c:valAx>
        <c:axId val="5027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7616"/>
        <c:crosses val="autoZero"/>
        <c:crossBetween val="midCat"/>
      </c:valAx>
      <c:valAx>
        <c:axId val="5027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  <a:r>
                  <a:rPr lang="en-CA" baseline="0"/>
                  <a:t> total protein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ACT1</a:t>
            </a:r>
          </a:p>
        </c:rich>
      </c:tx>
      <c:layout>
        <c:manualLayout>
          <c:xMode val="edge"/>
          <c:yMode val="edge"/>
          <c:x val="0.8460067804024497"/>
          <c:y val="5.579710820171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3114610673667"/>
          <c:y val="2.9411082650813228E-2"/>
          <c:w val="0.81194663167104109"/>
          <c:h val="0.734975597929776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'Peptide conc'!$J$26:$J$37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'Peptide conc'!$M$79:$M$90</c:f>
              <c:numCache>
                <c:formatCode>0.0</c:formatCode>
                <c:ptCount val="12"/>
                <c:pt idx="0">
                  <c:v>99.157018980640885</c:v>
                </c:pt>
                <c:pt idx="1">
                  <c:v>355.65470318941755</c:v>
                </c:pt>
                <c:pt idx="2">
                  <c:v>317.34680246605785</c:v>
                </c:pt>
                <c:pt idx="3">
                  <c:v>369.75001449336207</c:v>
                </c:pt>
                <c:pt idx="4">
                  <c:v>266.85856692449676</c:v>
                </c:pt>
                <c:pt idx="5">
                  <c:v>364.66637892748338</c:v>
                </c:pt>
                <c:pt idx="6">
                  <c:v>251.98372532521637</c:v>
                </c:pt>
                <c:pt idx="7">
                  <c:v>358.52775655141062</c:v>
                </c:pt>
                <c:pt idx="8">
                  <c:v>291.04518130696135</c:v>
                </c:pt>
                <c:pt idx="9">
                  <c:v>329.62907559766188</c:v>
                </c:pt>
                <c:pt idx="10">
                  <c:v>238.75896839247631</c:v>
                </c:pt>
                <c:pt idx="11">
                  <c:v>187.67500484777969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3-4D30-A3D3-5EA8A256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1880"/>
        <c:axId val="502717616"/>
      </c:scatterChart>
      <c:valAx>
        <c:axId val="5027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7616"/>
        <c:crosses val="autoZero"/>
        <c:crossBetween val="midCat"/>
      </c:valAx>
      <c:valAx>
        <c:axId val="5027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  <a:r>
                  <a:rPr lang="en-CA" baseline="0"/>
                  <a:t> total protein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MetE</a:t>
            </a:r>
          </a:p>
        </c:rich>
      </c:tx>
      <c:layout>
        <c:manualLayout>
          <c:xMode val="edge"/>
          <c:yMode val="edge"/>
          <c:x val="0.8460067804024497"/>
          <c:y val="5.7769701864190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3114610673667"/>
          <c:y val="2.9411082650813228E-2"/>
          <c:w val="0.81194663167104109"/>
          <c:h val="0.734975597929776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'Peptide conc'!$J$14:$J$25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'Peptide conc'!$M$67:$M$78</c:f>
              <c:numCache>
                <c:formatCode>0.0</c:formatCode>
                <c:ptCount val="12"/>
                <c:pt idx="0">
                  <c:v>0.29920645437731103</c:v>
                </c:pt>
                <c:pt idx="1">
                  <c:v>1.5126196839528654</c:v>
                </c:pt>
                <c:pt idx="2">
                  <c:v>0.78549421190491575</c:v>
                </c:pt>
                <c:pt idx="3">
                  <c:v>22.025272425229243</c:v>
                </c:pt>
                <c:pt idx="4">
                  <c:v>22.132687920290536</c:v>
                </c:pt>
                <c:pt idx="5">
                  <c:v>22.428393602181806</c:v>
                </c:pt>
                <c:pt idx="6">
                  <c:v>0.93908350809555396</c:v>
                </c:pt>
                <c:pt idx="7">
                  <c:v>0.4172545691283972</c:v>
                </c:pt>
                <c:pt idx="8">
                  <c:v>1.9158425441147953</c:v>
                </c:pt>
                <c:pt idx="9">
                  <c:v>20.584946951439097</c:v>
                </c:pt>
                <c:pt idx="10">
                  <c:v>15.414646758451298</c:v>
                </c:pt>
                <c:pt idx="11">
                  <c:v>10.230754314523947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B-4E32-8F7C-676A83E17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1880"/>
        <c:axId val="502717616"/>
      </c:scatterChart>
      <c:valAx>
        <c:axId val="5027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7616"/>
        <c:crosses val="autoZero"/>
        <c:crossBetween val="midCat"/>
      </c:valAx>
      <c:valAx>
        <c:axId val="5027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  <a:r>
                  <a:rPr lang="en-CA" baseline="0"/>
                  <a:t> total protein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MetH</a:t>
            </a:r>
          </a:p>
        </c:rich>
      </c:tx>
      <c:layout>
        <c:manualLayout>
          <c:xMode val="edge"/>
          <c:yMode val="edge"/>
          <c:x val="0.85711789151356099"/>
          <c:y val="5.5520252950837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3114610673667"/>
          <c:y val="2.9411082650813228E-2"/>
          <c:w val="0.81194663167104109"/>
          <c:h val="0.734975597929776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'Peptide conc'!$J$2:$J$13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'Peptide conc'!$M$55:$M$66</c:f>
              <c:numCache>
                <c:formatCode>0.0</c:formatCode>
                <c:ptCount val="12"/>
                <c:pt idx="0">
                  <c:v>2.8778220793745013</c:v>
                </c:pt>
                <c:pt idx="1">
                  <c:v>9.9233067197252645</c:v>
                </c:pt>
                <c:pt idx="2">
                  <c:v>11.382525216149416</c:v>
                </c:pt>
                <c:pt idx="3">
                  <c:v>6.1962021394201452</c:v>
                </c:pt>
                <c:pt idx="4">
                  <c:v>6.492625389917098</c:v>
                </c:pt>
                <c:pt idx="5">
                  <c:v>9.0119912176997108</c:v>
                </c:pt>
                <c:pt idx="6">
                  <c:v>4.6677974372984892</c:v>
                </c:pt>
                <c:pt idx="7">
                  <c:v>4.0169592417784683</c:v>
                </c:pt>
                <c:pt idx="8">
                  <c:v>6.9265076594919526</c:v>
                </c:pt>
                <c:pt idx="9">
                  <c:v>5.7776669713842477</c:v>
                </c:pt>
                <c:pt idx="10">
                  <c:v>3.8885657035744305</c:v>
                </c:pt>
                <c:pt idx="11">
                  <c:v>3.8627108784176842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2-4169-A45A-7F56413BD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1880"/>
        <c:axId val="502717616"/>
      </c:scatterChart>
      <c:valAx>
        <c:axId val="5027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7616"/>
        <c:crosses val="autoZero"/>
        <c:crossBetween val="midCat"/>
      </c:valAx>
      <c:valAx>
        <c:axId val="5027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  <a:r>
                  <a:rPr lang="en-CA" baseline="0"/>
                  <a:t> total protein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RBCL</a:t>
            </a:r>
          </a:p>
        </c:rich>
      </c:tx>
      <c:layout>
        <c:manualLayout>
          <c:xMode val="edge"/>
          <c:yMode val="edge"/>
          <c:x val="0.8182290026246718"/>
          <c:y val="6.7216466362757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7559055118111"/>
          <c:y val="2.9411082650813228E-2"/>
          <c:w val="0.81194663167104109"/>
          <c:h val="0.804587378384930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'Peptide conc'!$J$38:$J$49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'Peptide conc'!$K$38:$K$49</c:f>
              <c:numCache>
                <c:formatCode>0.0</c:formatCode>
                <c:ptCount val="12"/>
                <c:pt idx="0">
                  <c:v>232.24</c:v>
                </c:pt>
                <c:pt idx="1">
                  <c:v>295.73199999999997</c:v>
                </c:pt>
                <c:pt idx="2">
                  <c:v>232.25400000000002</c:v>
                </c:pt>
                <c:pt idx="3">
                  <c:v>186.63200000000001</c:v>
                </c:pt>
                <c:pt idx="4">
                  <c:v>232.37799999999999</c:v>
                </c:pt>
                <c:pt idx="5">
                  <c:v>169.72800000000001</c:v>
                </c:pt>
                <c:pt idx="6">
                  <c:v>194.18399999999997</c:v>
                </c:pt>
                <c:pt idx="7">
                  <c:v>201.80399999999997</c:v>
                </c:pt>
                <c:pt idx="8">
                  <c:v>102.542</c:v>
                </c:pt>
                <c:pt idx="9">
                  <c:v>101.024</c:v>
                </c:pt>
                <c:pt idx="10">
                  <c:v>200.07400000000001</c:v>
                </c:pt>
                <c:pt idx="11">
                  <c:v>245.83200000000002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D6A-B675-30B0626B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1880"/>
        <c:axId val="502717616"/>
      </c:scatterChart>
      <c:valAx>
        <c:axId val="5027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7616"/>
        <c:crosses val="autoZero"/>
        <c:crossBetween val="midCat"/>
      </c:valAx>
      <c:valAx>
        <c:axId val="5027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  <a:r>
                  <a:rPr lang="en-CA" baseline="0"/>
                  <a:t> total protein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ACT1 Expt1 (ER2_103)</a:t>
            </a:r>
          </a:p>
        </c:rich>
      </c:tx>
      <c:layout>
        <c:manualLayout>
          <c:xMode val="edge"/>
          <c:yMode val="edge"/>
          <c:x val="0.51641890256285039"/>
          <c:y val="3.4313725490196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4454112090404"/>
          <c:y val="2.9817708956593192E-2"/>
          <c:w val="0.77514742638077161"/>
          <c:h val="0.79670763117227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3B-4C29-B223-E7684E2DCE97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rgbClr val="7030A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334-414E-BA10-7412E41E87C1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00206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334-414E-BA10-7412E41E87C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plots!$F$17:$F$23</c:f>
                <c:numCache>
                  <c:formatCode>General</c:formatCode>
                  <c:ptCount val="7"/>
                  <c:pt idx="0">
                    <c:v>37.780870132912398</c:v>
                  </c:pt>
                  <c:pt idx="1">
                    <c:v>57.066814840150371</c:v>
                  </c:pt>
                  <c:pt idx="2">
                    <c:v>49.187249933290651</c:v>
                  </c:pt>
                  <c:pt idx="3">
                    <c:v>101.18692564424184</c:v>
                  </c:pt>
                  <c:pt idx="4">
                    <c:v>35.541277542223185</c:v>
                  </c:pt>
                  <c:pt idx="5">
                    <c:v>33.990951551354563</c:v>
                  </c:pt>
                  <c:pt idx="6">
                    <c:v>46.810284263288999</c:v>
                  </c:pt>
                </c:numCache>
              </c:numRef>
            </c:plus>
            <c:minus>
              <c:numRef>
                <c:f>plots!$F$17:$F$23</c:f>
                <c:numCache>
                  <c:formatCode>General</c:formatCode>
                  <c:ptCount val="7"/>
                  <c:pt idx="0">
                    <c:v>37.780870132912398</c:v>
                  </c:pt>
                  <c:pt idx="1">
                    <c:v>57.066814840150371</c:v>
                  </c:pt>
                  <c:pt idx="2">
                    <c:v>49.187249933290651</c:v>
                  </c:pt>
                  <c:pt idx="3">
                    <c:v>101.18692564424184</c:v>
                  </c:pt>
                  <c:pt idx="4">
                    <c:v>35.541277542223185</c:v>
                  </c:pt>
                  <c:pt idx="5">
                    <c:v>33.990951551354563</c:v>
                  </c:pt>
                  <c:pt idx="6">
                    <c:v>46.810284263288999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plots!$C$17:$C$23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2.2000000000000002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plots!$E$17:$E$23</c:f>
              <c:numCache>
                <c:formatCode>0.0</c:formatCode>
                <c:ptCount val="7"/>
                <c:pt idx="0">
                  <c:v>163.92600000000002</c:v>
                </c:pt>
                <c:pt idx="1">
                  <c:v>145.518</c:v>
                </c:pt>
                <c:pt idx="2">
                  <c:v>152.88</c:v>
                </c:pt>
                <c:pt idx="3">
                  <c:v>139.16666666666666</c:v>
                </c:pt>
                <c:pt idx="4">
                  <c:v>128.88533333333331</c:v>
                </c:pt>
                <c:pt idx="5">
                  <c:v>158.57091377091373</c:v>
                </c:pt>
                <c:pt idx="6">
                  <c:v>128.40272727272728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4-414E-BA10-7412E41E8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3576"/>
        <c:axId val="437695216"/>
      </c:scatterChart>
      <c:valAx>
        <c:axId val="43769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5216"/>
        <c:crosses val="autoZero"/>
        <c:crossBetween val="midCat"/>
        <c:majorUnit val="1"/>
      </c:valAx>
      <c:valAx>
        <c:axId val="43769521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fmol/ug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0</xdr:row>
      <xdr:rowOff>123824</xdr:rowOff>
    </xdr:from>
    <xdr:to>
      <xdr:col>25</xdr:col>
      <xdr:colOff>542925</xdr:colOff>
      <xdr:row>12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219075</xdr:colOff>
      <xdr:row>12</xdr:row>
      <xdr:rowOff>104776</xdr:rowOff>
    </xdr:from>
    <xdr:to>
      <xdr:col>25</xdr:col>
      <xdr:colOff>523875</xdr:colOff>
      <xdr:row>25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26</xdr:row>
      <xdr:rowOff>57150</xdr:rowOff>
    </xdr:from>
    <xdr:to>
      <xdr:col>25</xdr:col>
      <xdr:colOff>542925</xdr:colOff>
      <xdr:row>40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90</xdr:row>
      <xdr:rowOff>57150</xdr:rowOff>
    </xdr:from>
    <xdr:to>
      <xdr:col>25</xdr:col>
      <xdr:colOff>447675</xdr:colOff>
      <xdr:row>103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78</xdr:row>
      <xdr:rowOff>66675</xdr:rowOff>
    </xdr:from>
    <xdr:to>
      <xdr:col>25</xdr:col>
      <xdr:colOff>428625</xdr:colOff>
      <xdr:row>89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190500</xdr:colOff>
      <xdr:row>66</xdr:row>
      <xdr:rowOff>104775</xdr:rowOff>
    </xdr:from>
    <xdr:to>
      <xdr:col>25</xdr:col>
      <xdr:colOff>495300</xdr:colOff>
      <xdr:row>77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66675</xdr:colOff>
      <xdr:row>54</xdr:row>
      <xdr:rowOff>28575</xdr:rowOff>
    </xdr:from>
    <xdr:to>
      <xdr:col>25</xdr:col>
      <xdr:colOff>371475</xdr:colOff>
      <xdr:row>65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228600</xdr:colOff>
      <xdr:row>40</xdr:row>
      <xdr:rowOff>57150</xdr:rowOff>
    </xdr:from>
    <xdr:to>
      <xdr:col>25</xdr:col>
      <xdr:colOff>533400</xdr:colOff>
      <xdr:row>53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180976</xdr:colOff>
      <xdr:row>1</xdr:row>
      <xdr:rowOff>104775</xdr:rowOff>
    </xdr:from>
    <xdr:to>
      <xdr:col>18</xdr:col>
      <xdr:colOff>466725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171451</xdr:colOff>
      <xdr:row>19</xdr:row>
      <xdr:rowOff>76200</xdr:rowOff>
    </xdr:from>
    <xdr:to>
      <xdr:col>18</xdr:col>
      <xdr:colOff>504825</xdr:colOff>
      <xdr:row>34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552450</xdr:colOff>
      <xdr:row>1</xdr:row>
      <xdr:rowOff>95250</xdr:rowOff>
    </xdr:from>
    <xdr:to>
      <xdr:col>24</xdr:col>
      <xdr:colOff>381000</xdr:colOff>
      <xdr:row>18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552450</xdr:colOff>
      <xdr:row>19</xdr:row>
      <xdr:rowOff>66675</xdr:rowOff>
    </xdr:from>
    <xdr:to>
      <xdr:col>24</xdr:col>
      <xdr:colOff>276224</xdr:colOff>
      <xdr:row>34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171450</xdr:colOff>
      <xdr:row>36</xdr:row>
      <xdr:rowOff>66675</xdr:rowOff>
    </xdr:from>
    <xdr:to>
      <xdr:col>18</xdr:col>
      <xdr:colOff>504824</xdr:colOff>
      <xdr:row>49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542926</xdr:colOff>
      <xdr:row>36</xdr:row>
      <xdr:rowOff>66675</xdr:rowOff>
    </xdr:from>
    <xdr:to>
      <xdr:col>24</xdr:col>
      <xdr:colOff>457200</xdr:colOff>
      <xdr:row>48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16</xdr:row>
      <xdr:rowOff>114300</xdr:rowOff>
    </xdr:from>
    <xdr:to>
      <xdr:col>15</xdr:col>
      <xdr:colOff>528637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52"/>
  <sheetViews>
    <sheetView topLeftCell="A349" workbookViewId="0">
      <selection activeCell="C257" sqref="C257:I304"/>
    </sheetView>
  </sheetViews>
  <sheetFormatPr defaultRowHeight="15" x14ac:dyDescent="0.25"/>
  <cols>
    <col min="3" max="3" width="16.28515625" customWidth="1"/>
    <col min="5" max="5" width="22.42578125" bestFit="1" customWidth="1"/>
    <col min="7" max="7" width="19.85546875" customWidth="1"/>
  </cols>
  <sheetData>
    <row r="1" spans="3:8" x14ac:dyDescent="0.25">
      <c r="C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3:8" x14ac:dyDescent="0.25">
      <c r="C2" t="s">
        <v>0</v>
      </c>
      <c r="E2" t="s">
        <v>1</v>
      </c>
      <c r="F2">
        <v>31.4</v>
      </c>
      <c r="G2">
        <v>316916</v>
      </c>
      <c r="H2">
        <v>0.26540000000000002</v>
      </c>
    </row>
    <row r="3" spans="3:8" x14ac:dyDescent="0.25">
      <c r="C3" t="s">
        <v>2</v>
      </c>
      <c r="E3" t="s">
        <v>1</v>
      </c>
      <c r="F3">
        <v>29.1</v>
      </c>
      <c r="G3">
        <v>362305</v>
      </c>
      <c r="H3">
        <v>0.438</v>
      </c>
    </row>
    <row r="4" spans="3:8" x14ac:dyDescent="0.25">
      <c r="C4" t="s">
        <v>3</v>
      </c>
      <c r="E4" t="s">
        <v>1</v>
      </c>
      <c r="F4">
        <v>24.46</v>
      </c>
      <c r="G4">
        <v>232053</v>
      </c>
      <c r="H4">
        <v>0.33910000000000001</v>
      </c>
    </row>
    <row r="5" spans="3:8" x14ac:dyDescent="0.25">
      <c r="C5" t="s">
        <v>4</v>
      </c>
      <c r="E5" t="s">
        <v>1</v>
      </c>
      <c r="F5">
        <v>27.6</v>
      </c>
      <c r="G5">
        <v>145045</v>
      </c>
      <c r="H5">
        <v>0.14910000000000001</v>
      </c>
    </row>
    <row r="6" spans="3:8" x14ac:dyDescent="0.25">
      <c r="C6" t="s">
        <v>5</v>
      </c>
      <c r="E6" t="s">
        <v>1</v>
      </c>
      <c r="F6">
        <v>24.45</v>
      </c>
      <c r="G6">
        <v>255332</v>
      </c>
      <c r="H6">
        <v>0.4113</v>
      </c>
    </row>
    <row r="7" spans="3:8" x14ac:dyDescent="0.25">
      <c r="C7" t="s">
        <v>6</v>
      </c>
      <c r="E7" t="s">
        <v>1</v>
      </c>
      <c r="F7">
        <v>30.56</v>
      </c>
      <c r="G7">
        <v>344812</v>
      </c>
      <c r="H7">
        <v>0.35849999999999999</v>
      </c>
    </row>
    <row r="8" spans="3:8" x14ac:dyDescent="0.25">
      <c r="C8" t="s">
        <v>7</v>
      </c>
      <c r="E8" t="s">
        <v>1</v>
      </c>
      <c r="F8">
        <v>24.64</v>
      </c>
      <c r="G8">
        <v>173239</v>
      </c>
      <c r="H8">
        <v>0.19839999999999999</v>
      </c>
    </row>
    <row r="9" spans="3:8" x14ac:dyDescent="0.25">
      <c r="C9" t="s">
        <v>8</v>
      </c>
      <c r="E9" t="s">
        <v>1</v>
      </c>
      <c r="F9">
        <v>24.69</v>
      </c>
      <c r="G9">
        <v>178913</v>
      </c>
      <c r="H9">
        <v>0.2792</v>
      </c>
    </row>
    <row r="10" spans="3:8" x14ac:dyDescent="0.25">
      <c r="C10" t="s">
        <v>9</v>
      </c>
      <c r="E10" t="s">
        <v>1</v>
      </c>
      <c r="F10">
        <v>31.66</v>
      </c>
      <c r="G10">
        <v>64999</v>
      </c>
      <c r="H10">
        <v>5.0700000000000002E-2</v>
      </c>
    </row>
    <row r="11" spans="3:8" x14ac:dyDescent="0.25">
      <c r="C11" t="s">
        <v>10</v>
      </c>
      <c r="E11" t="s">
        <v>1</v>
      </c>
      <c r="F11">
        <v>24.66</v>
      </c>
      <c r="G11">
        <v>29620</v>
      </c>
      <c r="H11">
        <v>4.5900000000000003E-2</v>
      </c>
    </row>
    <row r="12" spans="3:8" x14ac:dyDescent="0.25">
      <c r="C12" t="s">
        <v>11</v>
      </c>
      <c r="E12" t="s">
        <v>1</v>
      </c>
      <c r="F12">
        <v>24.76</v>
      </c>
      <c r="G12">
        <v>182645</v>
      </c>
      <c r="H12">
        <v>0.27260000000000001</v>
      </c>
    </row>
    <row r="13" spans="3:8" x14ac:dyDescent="0.25">
      <c r="C13" t="s">
        <v>12</v>
      </c>
      <c r="E13" t="s">
        <v>1</v>
      </c>
      <c r="F13">
        <v>24.79</v>
      </c>
      <c r="G13">
        <v>187416</v>
      </c>
      <c r="H13">
        <v>0.1817</v>
      </c>
    </row>
    <row r="14" spans="3:8" x14ac:dyDescent="0.25">
      <c r="C14" t="s">
        <v>0</v>
      </c>
      <c r="E14" t="s">
        <v>13</v>
      </c>
      <c r="F14">
        <v>31.4</v>
      </c>
      <c r="G14">
        <v>1193906</v>
      </c>
      <c r="H14">
        <v>0.26540000000000002</v>
      </c>
    </row>
    <row r="15" spans="3:8" x14ac:dyDescent="0.25">
      <c r="C15" t="s">
        <v>2</v>
      </c>
      <c r="E15" t="s">
        <v>13</v>
      </c>
      <c r="F15">
        <v>29.1</v>
      </c>
      <c r="G15">
        <v>827135</v>
      </c>
      <c r="H15">
        <v>0.438</v>
      </c>
    </row>
    <row r="16" spans="3:8" x14ac:dyDescent="0.25">
      <c r="C16" t="s">
        <v>3</v>
      </c>
      <c r="E16" t="s">
        <v>13</v>
      </c>
      <c r="F16">
        <v>24.46</v>
      </c>
      <c r="G16">
        <v>684389</v>
      </c>
      <c r="H16">
        <v>0.33910000000000001</v>
      </c>
    </row>
    <row r="17" spans="3:8" x14ac:dyDescent="0.25">
      <c r="C17" t="s">
        <v>4</v>
      </c>
      <c r="E17" t="s">
        <v>13</v>
      </c>
      <c r="F17">
        <v>27.6</v>
      </c>
      <c r="G17">
        <v>972609</v>
      </c>
      <c r="H17">
        <v>0.14910000000000001</v>
      </c>
    </row>
    <row r="18" spans="3:8" x14ac:dyDescent="0.25">
      <c r="C18" t="s">
        <v>5</v>
      </c>
      <c r="E18" t="s">
        <v>13</v>
      </c>
      <c r="F18">
        <v>24.45</v>
      </c>
      <c r="G18">
        <v>620849</v>
      </c>
      <c r="H18">
        <v>0.4113</v>
      </c>
    </row>
    <row r="19" spans="3:8" x14ac:dyDescent="0.25">
      <c r="C19" t="s">
        <v>6</v>
      </c>
      <c r="E19" t="s">
        <v>13</v>
      </c>
      <c r="F19">
        <v>30.56</v>
      </c>
      <c r="G19">
        <v>961758</v>
      </c>
      <c r="H19">
        <v>0.35849999999999999</v>
      </c>
    </row>
    <row r="20" spans="3:8" x14ac:dyDescent="0.25">
      <c r="C20" t="s">
        <v>7</v>
      </c>
      <c r="E20" t="s">
        <v>13</v>
      </c>
      <c r="F20">
        <v>24.64</v>
      </c>
      <c r="G20">
        <v>873274</v>
      </c>
      <c r="H20">
        <v>0.19839999999999999</v>
      </c>
    </row>
    <row r="21" spans="3:8" x14ac:dyDescent="0.25">
      <c r="C21" t="s">
        <v>8</v>
      </c>
      <c r="E21" t="s">
        <v>13</v>
      </c>
      <c r="F21">
        <v>24.69</v>
      </c>
      <c r="G21">
        <v>640839</v>
      </c>
      <c r="H21">
        <v>0.2792</v>
      </c>
    </row>
    <row r="22" spans="3:8" x14ac:dyDescent="0.25">
      <c r="C22" t="s">
        <v>9</v>
      </c>
      <c r="E22" t="s">
        <v>13</v>
      </c>
      <c r="F22">
        <v>31.66</v>
      </c>
      <c r="G22">
        <v>1281451</v>
      </c>
      <c r="H22">
        <v>5.0700000000000002E-2</v>
      </c>
    </row>
    <row r="23" spans="3:8" x14ac:dyDescent="0.25">
      <c r="C23" t="s">
        <v>10</v>
      </c>
      <c r="E23" t="s">
        <v>13</v>
      </c>
      <c r="F23">
        <v>24.66</v>
      </c>
      <c r="G23">
        <v>645103</v>
      </c>
      <c r="H23">
        <v>4.5900000000000003E-2</v>
      </c>
    </row>
    <row r="24" spans="3:8" x14ac:dyDescent="0.25">
      <c r="C24" t="s">
        <v>11</v>
      </c>
      <c r="E24" t="s">
        <v>13</v>
      </c>
      <c r="F24">
        <v>24.76</v>
      </c>
      <c r="G24">
        <v>669941</v>
      </c>
      <c r="H24">
        <v>0.27260000000000001</v>
      </c>
    </row>
    <row r="25" spans="3:8" x14ac:dyDescent="0.25">
      <c r="C25" t="s">
        <v>12</v>
      </c>
      <c r="E25" t="s">
        <v>13</v>
      </c>
      <c r="F25">
        <v>24.79</v>
      </c>
      <c r="G25">
        <v>1031514</v>
      </c>
      <c r="H25">
        <v>0.1817</v>
      </c>
    </row>
    <row r="26" spans="3:8" x14ac:dyDescent="0.25">
      <c r="C26" t="s">
        <v>0</v>
      </c>
      <c r="E26" t="s">
        <v>14</v>
      </c>
      <c r="F26">
        <v>23.05</v>
      </c>
      <c r="G26">
        <v>7842</v>
      </c>
      <c r="H26">
        <v>2E-3</v>
      </c>
    </row>
    <row r="27" spans="3:8" x14ac:dyDescent="0.25">
      <c r="C27" t="s">
        <v>2</v>
      </c>
      <c r="E27" t="s">
        <v>14</v>
      </c>
      <c r="F27">
        <v>16.02</v>
      </c>
      <c r="G27">
        <v>52379</v>
      </c>
      <c r="H27">
        <v>1.6500000000000001E-2</v>
      </c>
    </row>
    <row r="28" spans="3:8" x14ac:dyDescent="0.25">
      <c r="C28" t="s">
        <v>3</v>
      </c>
      <c r="E28" t="s">
        <v>14</v>
      </c>
      <c r="F28">
        <v>16.12</v>
      </c>
      <c r="G28">
        <v>8968</v>
      </c>
      <c r="H28">
        <v>3.0000000000000001E-3</v>
      </c>
    </row>
    <row r="29" spans="3:8" x14ac:dyDescent="0.25">
      <c r="C29" t="s">
        <v>4</v>
      </c>
      <c r="E29" t="s">
        <v>14</v>
      </c>
      <c r="F29">
        <v>16.09</v>
      </c>
      <c r="G29">
        <v>6217979</v>
      </c>
      <c r="H29">
        <v>2.2473000000000001</v>
      </c>
    </row>
    <row r="30" spans="3:8" x14ac:dyDescent="0.25">
      <c r="C30" t="s">
        <v>5</v>
      </c>
      <c r="E30" t="s">
        <v>14</v>
      </c>
      <c r="F30">
        <v>16.05</v>
      </c>
      <c r="G30">
        <v>8587933</v>
      </c>
      <c r="H30">
        <v>3.1120000000000001</v>
      </c>
    </row>
    <row r="31" spans="3:8" x14ac:dyDescent="0.25">
      <c r="C31" t="s">
        <v>6</v>
      </c>
      <c r="E31" t="s">
        <v>14</v>
      </c>
      <c r="F31">
        <v>16.21</v>
      </c>
      <c r="G31">
        <v>10273237</v>
      </c>
      <c r="H31">
        <v>3.2393999999999998</v>
      </c>
    </row>
    <row r="32" spans="3:8" x14ac:dyDescent="0.25">
      <c r="C32" t="s">
        <v>7</v>
      </c>
      <c r="E32" t="s">
        <v>14</v>
      </c>
      <c r="F32">
        <v>16.37</v>
      </c>
      <c r="G32">
        <v>12295</v>
      </c>
      <c r="H32">
        <v>4.0000000000000001E-3</v>
      </c>
    </row>
    <row r="33" spans="3:8" x14ac:dyDescent="0.25">
      <c r="C33" t="s">
        <v>8</v>
      </c>
      <c r="E33" t="s">
        <v>14</v>
      </c>
      <c r="F33">
        <v>16.34</v>
      </c>
      <c r="G33">
        <v>20987</v>
      </c>
      <c r="H33">
        <v>7.7999999999999996E-3</v>
      </c>
    </row>
    <row r="34" spans="3:8" x14ac:dyDescent="0.25">
      <c r="C34" t="s">
        <v>9</v>
      </c>
      <c r="E34" t="s">
        <v>14</v>
      </c>
      <c r="F34">
        <v>23.42</v>
      </c>
      <c r="G34">
        <v>49392</v>
      </c>
      <c r="H34">
        <v>1.34E-2</v>
      </c>
    </row>
    <row r="35" spans="3:8" x14ac:dyDescent="0.25">
      <c r="C35" t="s">
        <v>10</v>
      </c>
      <c r="E35" t="s">
        <v>14</v>
      </c>
      <c r="F35">
        <v>16.32</v>
      </c>
      <c r="G35">
        <v>1783924</v>
      </c>
      <c r="H35">
        <v>0.61229999999999996</v>
      </c>
    </row>
    <row r="36" spans="3:8" x14ac:dyDescent="0.25">
      <c r="C36" t="s">
        <v>11</v>
      </c>
      <c r="E36" t="s">
        <v>14</v>
      </c>
      <c r="F36">
        <v>16.48</v>
      </c>
      <c r="G36">
        <v>6933357</v>
      </c>
      <c r="H36">
        <v>2.6257000000000001</v>
      </c>
    </row>
    <row r="37" spans="3:8" x14ac:dyDescent="0.25">
      <c r="C37" t="s">
        <v>12</v>
      </c>
      <c r="E37" t="s">
        <v>14</v>
      </c>
      <c r="F37">
        <v>16.43</v>
      </c>
      <c r="G37">
        <v>5007858</v>
      </c>
      <c r="H37">
        <v>1.8614999999999999</v>
      </c>
    </row>
    <row r="38" spans="3:8" x14ac:dyDescent="0.25">
      <c r="C38" t="s">
        <v>0</v>
      </c>
      <c r="E38" t="s">
        <v>15</v>
      </c>
      <c r="F38">
        <v>23.05</v>
      </c>
      <c r="G38">
        <v>3896391</v>
      </c>
      <c r="H38">
        <v>2E-3</v>
      </c>
    </row>
    <row r="39" spans="3:8" x14ac:dyDescent="0.25">
      <c r="C39" t="s">
        <v>2</v>
      </c>
      <c r="E39" t="s">
        <v>15</v>
      </c>
      <c r="F39">
        <v>16.02</v>
      </c>
      <c r="G39">
        <v>3169441</v>
      </c>
      <c r="H39">
        <v>1.6500000000000001E-2</v>
      </c>
    </row>
    <row r="40" spans="3:8" x14ac:dyDescent="0.25">
      <c r="C40" t="s">
        <v>3</v>
      </c>
      <c r="E40" t="s">
        <v>15</v>
      </c>
      <c r="F40">
        <v>16.12</v>
      </c>
      <c r="G40">
        <v>2954283</v>
      </c>
      <c r="H40">
        <v>3.0000000000000001E-3</v>
      </c>
    </row>
    <row r="41" spans="3:8" x14ac:dyDescent="0.25">
      <c r="C41" t="s">
        <v>4</v>
      </c>
      <c r="E41" t="s">
        <v>15</v>
      </c>
      <c r="F41">
        <v>16.09</v>
      </c>
      <c r="G41">
        <v>2766894</v>
      </c>
      <c r="H41">
        <v>2.2473000000000001</v>
      </c>
    </row>
    <row r="42" spans="3:8" x14ac:dyDescent="0.25">
      <c r="C42" t="s">
        <v>5</v>
      </c>
      <c r="E42" t="s">
        <v>15</v>
      </c>
      <c r="F42">
        <v>16.05</v>
      </c>
      <c r="G42">
        <v>2759619</v>
      </c>
      <c r="H42">
        <v>3.1120000000000001</v>
      </c>
    </row>
    <row r="43" spans="3:8" x14ac:dyDescent="0.25">
      <c r="C43" t="s">
        <v>6</v>
      </c>
      <c r="E43" t="s">
        <v>15</v>
      </c>
      <c r="F43">
        <v>16.21</v>
      </c>
      <c r="G43">
        <v>3171322</v>
      </c>
      <c r="H43">
        <v>3.2393999999999998</v>
      </c>
    </row>
    <row r="44" spans="3:8" x14ac:dyDescent="0.25">
      <c r="C44" t="s">
        <v>7</v>
      </c>
      <c r="E44" t="s">
        <v>15</v>
      </c>
      <c r="F44">
        <v>16.37</v>
      </c>
      <c r="G44">
        <v>3041732</v>
      </c>
      <c r="H44">
        <v>4.0000000000000001E-3</v>
      </c>
    </row>
    <row r="45" spans="3:8" x14ac:dyDescent="0.25">
      <c r="C45" t="s">
        <v>8</v>
      </c>
      <c r="E45" t="s">
        <v>15</v>
      </c>
      <c r="F45">
        <v>16.34</v>
      </c>
      <c r="G45">
        <v>2688049</v>
      </c>
      <c r="H45">
        <v>7.7999999999999996E-3</v>
      </c>
    </row>
    <row r="46" spans="3:8" x14ac:dyDescent="0.25">
      <c r="C46" t="s">
        <v>9</v>
      </c>
      <c r="E46" t="s">
        <v>15</v>
      </c>
      <c r="F46">
        <v>23.42</v>
      </c>
      <c r="G46">
        <v>3681996</v>
      </c>
      <c r="H46">
        <v>1.34E-2</v>
      </c>
    </row>
    <row r="47" spans="3:8" x14ac:dyDescent="0.25">
      <c r="C47" t="s">
        <v>10</v>
      </c>
      <c r="E47" t="s">
        <v>15</v>
      </c>
      <c r="F47">
        <v>16.32</v>
      </c>
      <c r="G47">
        <v>2913393</v>
      </c>
      <c r="H47">
        <v>0.61229999999999996</v>
      </c>
    </row>
    <row r="48" spans="3:8" x14ac:dyDescent="0.25">
      <c r="C48" t="s">
        <v>11</v>
      </c>
      <c r="E48" t="s">
        <v>15</v>
      </c>
      <c r="F48">
        <v>16.48</v>
      </c>
      <c r="G48">
        <v>2640528</v>
      </c>
      <c r="H48">
        <v>2.6257000000000001</v>
      </c>
    </row>
    <row r="49" spans="3:8" x14ac:dyDescent="0.25">
      <c r="C49" t="s">
        <v>12</v>
      </c>
      <c r="E49" t="s">
        <v>15</v>
      </c>
      <c r="F49">
        <v>16.43</v>
      </c>
      <c r="G49">
        <v>2690177</v>
      </c>
      <c r="H49">
        <v>1.8614999999999999</v>
      </c>
    </row>
    <row r="50" spans="3:8" x14ac:dyDescent="0.25">
      <c r="C50" t="s">
        <v>0</v>
      </c>
      <c r="E50" t="s">
        <v>16</v>
      </c>
      <c r="F50">
        <v>32.72</v>
      </c>
      <c r="G50">
        <v>4003342</v>
      </c>
      <c r="H50">
        <v>6.0880000000000001</v>
      </c>
    </row>
    <row r="51" spans="3:8" x14ac:dyDescent="0.25">
      <c r="C51" t="s">
        <v>2</v>
      </c>
      <c r="E51" t="s">
        <v>16</v>
      </c>
      <c r="F51">
        <v>31.03</v>
      </c>
      <c r="G51">
        <v>4316557</v>
      </c>
      <c r="H51">
        <v>8.7659000000000002</v>
      </c>
    </row>
    <row r="52" spans="3:8" x14ac:dyDescent="0.25">
      <c r="C52" t="s">
        <v>3</v>
      </c>
      <c r="E52" t="s">
        <v>16</v>
      </c>
      <c r="F52">
        <v>27.54</v>
      </c>
      <c r="G52">
        <v>3486360</v>
      </c>
      <c r="H52">
        <v>9.7349999999999994</v>
      </c>
    </row>
    <row r="53" spans="3:8" x14ac:dyDescent="0.25">
      <c r="C53" t="s">
        <v>4</v>
      </c>
      <c r="E53" t="s">
        <v>16</v>
      </c>
      <c r="F53">
        <v>30</v>
      </c>
      <c r="G53">
        <v>2804312</v>
      </c>
      <c r="H53">
        <v>4.2526000000000002</v>
      </c>
    </row>
    <row r="54" spans="3:8" x14ac:dyDescent="0.25">
      <c r="C54" t="s">
        <v>5</v>
      </c>
      <c r="E54" t="s">
        <v>16</v>
      </c>
      <c r="F54">
        <v>27.57</v>
      </c>
      <c r="G54">
        <v>3311249</v>
      </c>
      <c r="H54">
        <v>9.9216999999999995</v>
      </c>
    </row>
    <row r="55" spans="3:8" x14ac:dyDescent="0.25">
      <c r="C55" t="s">
        <v>6</v>
      </c>
      <c r="E55" t="s">
        <v>16</v>
      </c>
      <c r="F55">
        <v>32.130000000000003</v>
      </c>
      <c r="G55">
        <v>4770686</v>
      </c>
      <c r="H55">
        <v>7.6534000000000004</v>
      </c>
    </row>
    <row r="56" spans="3:8" x14ac:dyDescent="0.25">
      <c r="C56" t="s">
        <v>7</v>
      </c>
      <c r="E56" t="s">
        <v>16</v>
      </c>
      <c r="F56">
        <v>28.74</v>
      </c>
      <c r="G56">
        <v>2685135</v>
      </c>
      <c r="H56">
        <v>3.9039000000000001</v>
      </c>
    </row>
    <row r="57" spans="3:8" x14ac:dyDescent="0.25">
      <c r="C57" t="s">
        <v>8</v>
      </c>
      <c r="E57" t="s">
        <v>16</v>
      </c>
      <c r="F57">
        <v>27.76</v>
      </c>
      <c r="G57">
        <v>4249063</v>
      </c>
      <c r="H57">
        <v>12.798299999999999</v>
      </c>
    </row>
    <row r="58" spans="3:8" x14ac:dyDescent="0.25">
      <c r="C58" t="s">
        <v>9</v>
      </c>
      <c r="E58" t="s">
        <v>16</v>
      </c>
      <c r="F58">
        <v>33.03</v>
      </c>
      <c r="G58">
        <v>3323212</v>
      </c>
      <c r="H58">
        <v>4.1727999999999996</v>
      </c>
    </row>
    <row r="59" spans="3:8" x14ac:dyDescent="0.25">
      <c r="C59" t="s">
        <v>10</v>
      </c>
      <c r="E59" t="s">
        <v>16</v>
      </c>
      <c r="F59">
        <v>27.76</v>
      </c>
      <c r="G59">
        <v>2501367</v>
      </c>
      <c r="H59">
        <v>5.8872999999999998</v>
      </c>
    </row>
    <row r="60" spans="3:8" x14ac:dyDescent="0.25">
      <c r="C60" t="s">
        <v>11</v>
      </c>
      <c r="E60" t="s">
        <v>16</v>
      </c>
      <c r="F60">
        <v>27.85</v>
      </c>
      <c r="G60">
        <v>3545630</v>
      </c>
      <c r="H60">
        <v>8.4330999999999996</v>
      </c>
    </row>
    <row r="61" spans="3:8" x14ac:dyDescent="0.25">
      <c r="C61" t="s">
        <v>12</v>
      </c>
      <c r="E61" t="s">
        <v>16</v>
      </c>
      <c r="F61">
        <v>27.91</v>
      </c>
      <c r="G61">
        <v>3952353</v>
      </c>
      <c r="H61">
        <v>5.0124000000000004</v>
      </c>
    </row>
    <row r="62" spans="3:8" x14ac:dyDescent="0.25">
      <c r="C62" t="s">
        <v>0</v>
      </c>
      <c r="E62" t="s">
        <v>17</v>
      </c>
      <c r="F62">
        <v>32.72</v>
      </c>
      <c r="G62">
        <v>657584</v>
      </c>
      <c r="H62">
        <v>6.0880000000000001</v>
      </c>
    </row>
    <row r="63" spans="3:8" x14ac:dyDescent="0.25">
      <c r="C63" t="s">
        <v>2</v>
      </c>
      <c r="E63" t="s">
        <v>17</v>
      </c>
      <c r="F63">
        <v>31.03</v>
      </c>
      <c r="G63">
        <v>492426</v>
      </c>
      <c r="H63">
        <v>8.7659000000000002</v>
      </c>
    </row>
    <row r="64" spans="3:8" x14ac:dyDescent="0.25">
      <c r="C64" t="s">
        <v>3</v>
      </c>
      <c r="E64" t="s">
        <v>17</v>
      </c>
      <c r="F64">
        <v>27.54</v>
      </c>
      <c r="G64">
        <v>358126</v>
      </c>
      <c r="H64">
        <v>9.7349999999999994</v>
      </c>
    </row>
    <row r="65" spans="3:8" x14ac:dyDescent="0.25">
      <c r="C65" t="s">
        <v>4</v>
      </c>
      <c r="E65" t="s">
        <v>17</v>
      </c>
      <c r="F65">
        <v>30</v>
      </c>
      <c r="G65">
        <v>659442</v>
      </c>
      <c r="H65">
        <v>4.2526000000000002</v>
      </c>
    </row>
    <row r="66" spans="3:8" x14ac:dyDescent="0.25">
      <c r="C66" t="s">
        <v>5</v>
      </c>
      <c r="E66" t="s">
        <v>17</v>
      </c>
      <c r="F66">
        <v>27.57</v>
      </c>
      <c r="G66">
        <v>333737</v>
      </c>
      <c r="H66">
        <v>9.9216999999999995</v>
      </c>
    </row>
    <row r="67" spans="3:8" x14ac:dyDescent="0.25">
      <c r="C67" t="s">
        <v>6</v>
      </c>
      <c r="E67" t="s">
        <v>17</v>
      </c>
      <c r="F67">
        <v>32.130000000000003</v>
      </c>
      <c r="G67">
        <v>623343</v>
      </c>
      <c r="H67">
        <v>7.6534000000000004</v>
      </c>
    </row>
    <row r="68" spans="3:8" x14ac:dyDescent="0.25">
      <c r="C68" t="s">
        <v>7</v>
      </c>
      <c r="E68" t="s">
        <v>17</v>
      </c>
      <c r="F68">
        <v>28.74</v>
      </c>
      <c r="G68">
        <v>687802</v>
      </c>
      <c r="H68">
        <v>3.9039000000000001</v>
      </c>
    </row>
    <row r="69" spans="3:8" x14ac:dyDescent="0.25">
      <c r="C69" t="s">
        <v>8</v>
      </c>
      <c r="E69" t="s">
        <v>17</v>
      </c>
      <c r="F69">
        <v>27.76</v>
      </c>
      <c r="G69">
        <v>332001</v>
      </c>
      <c r="H69">
        <v>12.798299999999999</v>
      </c>
    </row>
    <row r="70" spans="3:8" x14ac:dyDescent="0.25">
      <c r="C70" t="s">
        <v>9</v>
      </c>
      <c r="E70" t="s">
        <v>17</v>
      </c>
      <c r="F70">
        <v>33.03</v>
      </c>
      <c r="G70">
        <v>796407</v>
      </c>
      <c r="H70">
        <v>4.1727999999999996</v>
      </c>
    </row>
    <row r="71" spans="3:8" x14ac:dyDescent="0.25">
      <c r="C71" t="s">
        <v>10</v>
      </c>
      <c r="E71" t="s">
        <v>17</v>
      </c>
      <c r="F71">
        <v>27.76</v>
      </c>
      <c r="G71">
        <v>424873</v>
      </c>
      <c r="H71">
        <v>5.8872999999999998</v>
      </c>
    </row>
    <row r="72" spans="3:8" x14ac:dyDescent="0.25">
      <c r="C72" t="s">
        <v>11</v>
      </c>
      <c r="E72" t="s">
        <v>17</v>
      </c>
      <c r="F72">
        <v>27.85</v>
      </c>
      <c r="G72">
        <v>420441</v>
      </c>
      <c r="H72">
        <v>8.4330999999999996</v>
      </c>
    </row>
    <row r="73" spans="3:8" x14ac:dyDescent="0.25">
      <c r="C73" t="s">
        <v>12</v>
      </c>
      <c r="E73" t="s">
        <v>17</v>
      </c>
      <c r="F73">
        <v>27.91</v>
      </c>
      <c r="G73">
        <v>788520</v>
      </c>
      <c r="H73">
        <v>5.0124000000000004</v>
      </c>
    </row>
    <row r="74" spans="3:8" x14ac:dyDescent="0.25">
      <c r="C74" t="s">
        <v>0</v>
      </c>
      <c r="E74" t="s">
        <v>18</v>
      </c>
      <c r="F74">
        <v>21.07</v>
      </c>
      <c r="G74">
        <v>55840568</v>
      </c>
      <c r="H74">
        <v>11.612</v>
      </c>
    </row>
    <row r="75" spans="3:8" x14ac:dyDescent="0.25">
      <c r="C75" t="s">
        <v>2</v>
      </c>
      <c r="E75" t="s">
        <v>18</v>
      </c>
      <c r="F75">
        <v>14.47</v>
      </c>
      <c r="G75">
        <v>49176980</v>
      </c>
      <c r="H75">
        <v>14.7866</v>
      </c>
    </row>
    <row r="76" spans="3:8" x14ac:dyDescent="0.25">
      <c r="C76" t="s">
        <v>3</v>
      </c>
      <c r="E76" t="s">
        <v>18</v>
      </c>
      <c r="F76">
        <v>14.57</v>
      </c>
      <c r="G76">
        <v>33979840</v>
      </c>
      <c r="H76">
        <v>11.6127</v>
      </c>
    </row>
    <row r="77" spans="3:8" x14ac:dyDescent="0.25">
      <c r="C77" t="s">
        <v>4</v>
      </c>
      <c r="E77" t="s">
        <v>18</v>
      </c>
      <c r="F77">
        <v>14.59</v>
      </c>
      <c r="G77">
        <v>26144372</v>
      </c>
      <c r="H77">
        <v>9.3315999999999999</v>
      </c>
    </row>
    <row r="78" spans="3:8" x14ac:dyDescent="0.25">
      <c r="C78" t="s">
        <v>5</v>
      </c>
      <c r="E78" t="s">
        <v>18</v>
      </c>
      <c r="F78">
        <v>14.57</v>
      </c>
      <c r="G78">
        <v>29572564</v>
      </c>
      <c r="H78">
        <v>11.6189</v>
      </c>
    </row>
    <row r="79" spans="3:8" x14ac:dyDescent="0.25">
      <c r="C79" t="s">
        <v>6</v>
      </c>
      <c r="E79" t="s">
        <v>18</v>
      </c>
      <c r="F79">
        <v>14.7</v>
      </c>
      <c r="G79">
        <v>30199740</v>
      </c>
      <c r="H79">
        <v>8.4863999999999997</v>
      </c>
    </row>
    <row r="80" spans="3:8" x14ac:dyDescent="0.25">
      <c r="C80" t="s">
        <v>7</v>
      </c>
      <c r="E80" t="s">
        <v>18</v>
      </c>
      <c r="F80">
        <v>14.81</v>
      </c>
      <c r="G80">
        <v>30028250</v>
      </c>
      <c r="H80">
        <v>9.7091999999999992</v>
      </c>
    </row>
    <row r="81" spans="3:8" x14ac:dyDescent="0.25">
      <c r="C81" t="s">
        <v>8</v>
      </c>
      <c r="E81" t="s">
        <v>18</v>
      </c>
      <c r="F81">
        <v>14.82</v>
      </c>
      <c r="G81">
        <v>26132820</v>
      </c>
      <c r="H81">
        <v>10.090199999999999</v>
      </c>
    </row>
    <row r="82" spans="3:8" x14ac:dyDescent="0.25">
      <c r="C82" t="s">
        <v>9</v>
      </c>
      <c r="E82" t="s">
        <v>18</v>
      </c>
      <c r="F82">
        <v>21.92</v>
      </c>
      <c r="G82">
        <v>21255070</v>
      </c>
      <c r="H82">
        <v>5.1271000000000004</v>
      </c>
    </row>
    <row r="83" spans="3:8" x14ac:dyDescent="0.25">
      <c r="C83" t="s">
        <v>10</v>
      </c>
      <c r="E83" t="s">
        <v>18</v>
      </c>
      <c r="F83">
        <v>14.83</v>
      </c>
      <c r="G83">
        <v>15362356</v>
      </c>
      <c r="H83">
        <v>5.0511999999999997</v>
      </c>
    </row>
    <row r="84" spans="3:8" x14ac:dyDescent="0.25">
      <c r="C84" t="s">
        <v>11</v>
      </c>
      <c r="E84" t="s">
        <v>18</v>
      </c>
      <c r="F84">
        <v>14.99</v>
      </c>
      <c r="G84">
        <v>26239242</v>
      </c>
      <c r="H84">
        <v>10.0037</v>
      </c>
    </row>
    <row r="85" spans="3:8" x14ac:dyDescent="0.25">
      <c r="C85" t="s">
        <v>12</v>
      </c>
      <c r="E85" t="s">
        <v>18</v>
      </c>
      <c r="F85">
        <v>14.95</v>
      </c>
      <c r="G85">
        <v>30048532</v>
      </c>
      <c r="H85">
        <v>12.291600000000001</v>
      </c>
    </row>
    <row r="86" spans="3:8" x14ac:dyDescent="0.25">
      <c r="C86" t="s">
        <v>0</v>
      </c>
      <c r="E86" t="s">
        <v>19</v>
      </c>
      <c r="F86">
        <v>21.07</v>
      </c>
      <c r="G86">
        <v>4808883</v>
      </c>
      <c r="H86">
        <v>11.612</v>
      </c>
    </row>
    <row r="87" spans="3:8" x14ac:dyDescent="0.25">
      <c r="C87" t="s">
        <v>2</v>
      </c>
      <c r="E87" t="s">
        <v>19</v>
      </c>
      <c r="F87">
        <v>14.47</v>
      </c>
      <c r="G87">
        <v>3325789</v>
      </c>
      <c r="H87">
        <v>14.7866</v>
      </c>
    </row>
    <row r="88" spans="3:8" x14ac:dyDescent="0.25">
      <c r="C88" t="s">
        <v>3</v>
      </c>
      <c r="E88" t="s">
        <v>19</v>
      </c>
      <c r="F88">
        <v>14.57</v>
      </c>
      <c r="G88">
        <v>2926087</v>
      </c>
      <c r="H88">
        <v>11.6127</v>
      </c>
    </row>
    <row r="89" spans="3:8" x14ac:dyDescent="0.25">
      <c r="C89" t="s">
        <v>4</v>
      </c>
      <c r="E89" t="s">
        <v>19</v>
      </c>
      <c r="F89">
        <v>14.59</v>
      </c>
      <c r="G89">
        <v>2801690</v>
      </c>
      <c r="H89">
        <v>9.3315999999999999</v>
      </c>
    </row>
    <row r="90" spans="3:8" x14ac:dyDescent="0.25">
      <c r="C90" t="s">
        <v>5</v>
      </c>
      <c r="E90" t="s">
        <v>19</v>
      </c>
      <c r="F90">
        <v>14.57</v>
      </c>
      <c r="G90">
        <v>2545221</v>
      </c>
      <c r="H90">
        <v>11.6189</v>
      </c>
    </row>
    <row r="91" spans="3:8" x14ac:dyDescent="0.25">
      <c r="C91" t="s">
        <v>6</v>
      </c>
      <c r="E91" t="s">
        <v>19</v>
      </c>
      <c r="F91">
        <v>14.7</v>
      </c>
      <c r="G91">
        <v>3558614</v>
      </c>
      <c r="H91">
        <v>8.4863999999999997</v>
      </c>
    </row>
    <row r="92" spans="3:8" x14ac:dyDescent="0.25">
      <c r="C92" t="s">
        <v>7</v>
      </c>
      <c r="E92" t="s">
        <v>19</v>
      </c>
      <c r="F92">
        <v>14.81</v>
      </c>
      <c r="G92">
        <v>3092755</v>
      </c>
      <c r="H92">
        <v>9.7091999999999992</v>
      </c>
    </row>
    <row r="93" spans="3:8" x14ac:dyDescent="0.25">
      <c r="C93" t="s">
        <v>8</v>
      </c>
      <c r="E93" t="s">
        <v>19</v>
      </c>
      <c r="F93">
        <v>14.82</v>
      </c>
      <c r="G93">
        <v>2589920</v>
      </c>
      <c r="H93">
        <v>10.090199999999999</v>
      </c>
    </row>
    <row r="94" spans="3:8" x14ac:dyDescent="0.25">
      <c r="C94" t="s">
        <v>9</v>
      </c>
      <c r="E94" t="s">
        <v>19</v>
      </c>
      <c r="F94">
        <v>21.92</v>
      </c>
      <c r="G94">
        <v>4145648</v>
      </c>
      <c r="H94">
        <v>5.1271000000000004</v>
      </c>
    </row>
    <row r="95" spans="3:8" x14ac:dyDescent="0.25">
      <c r="C95" t="s">
        <v>10</v>
      </c>
      <c r="E95" t="s">
        <v>19</v>
      </c>
      <c r="F95">
        <v>14.83</v>
      </c>
      <c r="G95">
        <v>3041357</v>
      </c>
      <c r="H95">
        <v>5.0511999999999997</v>
      </c>
    </row>
    <row r="96" spans="3:8" x14ac:dyDescent="0.25">
      <c r="C96" t="s">
        <v>11</v>
      </c>
      <c r="E96" t="s">
        <v>19</v>
      </c>
      <c r="F96">
        <v>14.99</v>
      </c>
      <c r="G96">
        <v>2622948</v>
      </c>
      <c r="H96">
        <v>10.0037</v>
      </c>
    </row>
    <row r="97" spans="3:8" x14ac:dyDescent="0.25">
      <c r="C97" t="s">
        <v>12</v>
      </c>
      <c r="E97" t="s">
        <v>19</v>
      </c>
      <c r="F97">
        <v>14.95</v>
      </c>
      <c r="G97">
        <v>2444647</v>
      </c>
      <c r="H97">
        <v>12.291600000000001</v>
      </c>
    </row>
    <row r="98" spans="3:8" x14ac:dyDescent="0.25">
      <c r="C98" t="s">
        <v>0</v>
      </c>
      <c r="E98" t="s">
        <v>20</v>
      </c>
      <c r="F98">
        <v>38.01</v>
      </c>
      <c r="G98">
        <v>49934</v>
      </c>
      <c r="H98" t="e">
        <v>#N/A</v>
      </c>
    </row>
    <row r="99" spans="3:8" x14ac:dyDescent="0.25">
      <c r="C99" t="s">
        <v>2</v>
      </c>
      <c r="E99" t="s">
        <v>20</v>
      </c>
      <c r="F99">
        <v>36.26</v>
      </c>
      <c r="G99">
        <v>60425</v>
      </c>
      <c r="H99" t="e">
        <v>#N/A</v>
      </c>
    </row>
    <row r="100" spans="3:8" x14ac:dyDescent="0.25">
      <c r="C100" t="s">
        <v>3</v>
      </c>
      <c r="E100" t="s">
        <v>20</v>
      </c>
      <c r="F100">
        <v>33.770000000000003</v>
      </c>
      <c r="G100">
        <v>53435</v>
      </c>
      <c r="H100" t="e">
        <v>#N/A</v>
      </c>
    </row>
    <row r="101" spans="3:8" x14ac:dyDescent="0.25">
      <c r="C101" t="s">
        <v>4</v>
      </c>
      <c r="E101" t="s">
        <v>20</v>
      </c>
      <c r="F101">
        <v>35.119999999999997</v>
      </c>
      <c r="G101">
        <v>38637</v>
      </c>
      <c r="H101" t="e">
        <v>#N/A</v>
      </c>
    </row>
    <row r="102" spans="3:8" x14ac:dyDescent="0.25">
      <c r="C102" t="s">
        <v>5</v>
      </c>
      <c r="E102" t="s">
        <v>20</v>
      </c>
      <c r="F102">
        <v>31.85</v>
      </c>
      <c r="G102">
        <v>55397</v>
      </c>
      <c r="H102" t="e">
        <v>#N/A</v>
      </c>
    </row>
    <row r="103" spans="3:8" x14ac:dyDescent="0.25">
      <c r="C103" t="s">
        <v>6</v>
      </c>
      <c r="E103" t="s">
        <v>20</v>
      </c>
      <c r="F103">
        <v>37.65</v>
      </c>
      <c r="G103">
        <v>66556</v>
      </c>
      <c r="H103" t="e">
        <v>#N/A</v>
      </c>
    </row>
    <row r="104" spans="3:8" x14ac:dyDescent="0.25">
      <c r="C104" t="s">
        <v>7</v>
      </c>
      <c r="E104" t="s">
        <v>20</v>
      </c>
      <c r="F104">
        <v>33.61</v>
      </c>
      <c r="G104">
        <v>65553</v>
      </c>
      <c r="H104" t="e">
        <v>#N/A</v>
      </c>
    </row>
    <row r="105" spans="3:8" x14ac:dyDescent="0.25">
      <c r="C105" t="s">
        <v>8</v>
      </c>
      <c r="E105" t="s">
        <v>20</v>
      </c>
      <c r="F105">
        <v>31.6</v>
      </c>
      <c r="G105">
        <v>16718</v>
      </c>
      <c r="H105" t="e">
        <v>#N/A</v>
      </c>
    </row>
    <row r="106" spans="3:8" x14ac:dyDescent="0.25">
      <c r="C106" t="s">
        <v>9</v>
      </c>
      <c r="E106" t="s">
        <v>20</v>
      </c>
      <c r="F106">
        <v>38.270000000000003</v>
      </c>
      <c r="G106">
        <v>30419</v>
      </c>
      <c r="H106" t="e">
        <v>#N/A</v>
      </c>
    </row>
    <row r="107" spans="3:8" x14ac:dyDescent="0.25">
      <c r="C107" t="s">
        <v>10</v>
      </c>
      <c r="E107" t="s">
        <v>20</v>
      </c>
      <c r="F107">
        <v>16.96</v>
      </c>
      <c r="G107">
        <v>37237</v>
      </c>
      <c r="H107" t="e">
        <v>#N/A</v>
      </c>
    </row>
    <row r="108" spans="3:8" x14ac:dyDescent="0.25">
      <c r="C108" t="s">
        <v>11</v>
      </c>
      <c r="E108" t="s">
        <v>20</v>
      </c>
      <c r="F108">
        <v>17.12</v>
      </c>
      <c r="G108">
        <v>30965</v>
      </c>
      <c r="H108" t="e">
        <v>#N/A</v>
      </c>
    </row>
    <row r="109" spans="3:8" x14ac:dyDescent="0.25">
      <c r="C109" t="s">
        <v>12</v>
      </c>
      <c r="E109" t="s">
        <v>20</v>
      </c>
      <c r="F109">
        <v>32.72</v>
      </c>
      <c r="G109">
        <v>72269</v>
      </c>
      <c r="H109" t="e">
        <v>#N/A</v>
      </c>
    </row>
    <row r="110" spans="3:8" x14ac:dyDescent="0.25">
      <c r="C110" t="s">
        <v>0</v>
      </c>
      <c r="E110" t="s">
        <v>21</v>
      </c>
      <c r="F110">
        <v>32.82</v>
      </c>
      <c r="G110">
        <v>90434</v>
      </c>
      <c r="H110" t="e">
        <v>#N/A</v>
      </c>
    </row>
    <row r="111" spans="3:8" x14ac:dyDescent="0.25">
      <c r="C111" t="s">
        <v>2</v>
      </c>
      <c r="E111" t="s">
        <v>21</v>
      </c>
      <c r="F111">
        <v>30.45</v>
      </c>
      <c r="G111">
        <v>130500</v>
      </c>
      <c r="H111" t="e">
        <v>#N/A</v>
      </c>
    </row>
    <row r="112" spans="3:8" x14ac:dyDescent="0.25">
      <c r="C112" t="s">
        <v>3</v>
      </c>
      <c r="E112" t="s">
        <v>21</v>
      </c>
      <c r="F112">
        <v>13.07</v>
      </c>
      <c r="G112">
        <v>19457</v>
      </c>
      <c r="H112" t="e">
        <v>#N/A</v>
      </c>
    </row>
    <row r="113" spans="3:8" x14ac:dyDescent="0.25">
      <c r="C113" t="s">
        <v>4</v>
      </c>
      <c r="E113" t="s">
        <v>21</v>
      </c>
      <c r="F113">
        <v>26.08</v>
      </c>
      <c r="G113">
        <v>54500</v>
      </c>
      <c r="H113" t="e">
        <v>#N/A</v>
      </c>
    </row>
    <row r="114" spans="3:8" x14ac:dyDescent="0.25">
      <c r="C114" t="s">
        <v>5</v>
      </c>
      <c r="E114" t="s">
        <v>21</v>
      </c>
      <c r="F114">
        <v>16.850000000000001</v>
      </c>
      <c r="G114">
        <v>31858</v>
      </c>
      <c r="H114" t="e">
        <v>#N/A</v>
      </c>
    </row>
    <row r="115" spans="3:8" x14ac:dyDescent="0.25">
      <c r="C115" t="s">
        <v>6</v>
      </c>
      <c r="E115" t="s">
        <v>21</v>
      </c>
      <c r="F115">
        <v>31.97</v>
      </c>
      <c r="G115">
        <v>206804</v>
      </c>
      <c r="H115" t="e">
        <v>#N/A</v>
      </c>
    </row>
    <row r="116" spans="3:8" x14ac:dyDescent="0.25">
      <c r="C116" t="s">
        <v>7</v>
      </c>
      <c r="E116" t="s">
        <v>21</v>
      </c>
      <c r="F116">
        <v>32.99</v>
      </c>
      <c r="G116">
        <v>130998</v>
      </c>
      <c r="H116" t="e">
        <v>#N/A</v>
      </c>
    </row>
    <row r="117" spans="3:8" x14ac:dyDescent="0.25">
      <c r="C117" t="s">
        <v>8</v>
      </c>
      <c r="E117" t="s">
        <v>21</v>
      </c>
      <c r="F117">
        <v>17.52</v>
      </c>
      <c r="G117">
        <v>12266</v>
      </c>
      <c r="H117" t="e">
        <v>#N/A</v>
      </c>
    </row>
    <row r="118" spans="3:8" x14ac:dyDescent="0.25">
      <c r="C118" t="s">
        <v>9</v>
      </c>
      <c r="E118" t="s">
        <v>21</v>
      </c>
      <c r="F118">
        <v>33.03</v>
      </c>
      <c r="G118">
        <v>61502</v>
      </c>
      <c r="H118" t="e">
        <v>#N/A</v>
      </c>
    </row>
    <row r="119" spans="3:8" x14ac:dyDescent="0.25">
      <c r="C119" t="s">
        <v>10</v>
      </c>
      <c r="E119" t="s">
        <v>21</v>
      </c>
      <c r="F119">
        <v>13.31</v>
      </c>
      <c r="G119">
        <v>15001</v>
      </c>
      <c r="H119" t="e">
        <v>#N/A</v>
      </c>
    </row>
    <row r="120" spans="3:8" x14ac:dyDescent="0.25">
      <c r="C120" t="s">
        <v>11</v>
      </c>
      <c r="E120" t="s">
        <v>21</v>
      </c>
      <c r="F120">
        <v>20.75</v>
      </c>
      <c r="G120">
        <v>46598</v>
      </c>
      <c r="H120" t="e">
        <v>#N/A</v>
      </c>
    </row>
    <row r="121" spans="3:8" x14ac:dyDescent="0.25">
      <c r="C121" t="s">
        <v>12</v>
      </c>
      <c r="E121" t="s">
        <v>21</v>
      </c>
      <c r="F121">
        <v>32.33</v>
      </c>
      <c r="G121">
        <v>318831</v>
      </c>
      <c r="H121" t="e">
        <v>#N/A</v>
      </c>
    </row>
    <row r="122" spans="3:8" x14ac:dyDescent="0.25">
      <c r="C122" t="s">
        <v>0</v>
      </c>
      <c r="E122" t="s">
        <v>22</v>
      </c>
      <c r="F122">
        <v>27.13</v>
      </c>
      <c r="G122">
        <v>57780</v>
      </c>
      <c r="H122" t="e">
        <v>#N/A</v>
      </c>
    </row>
    <row r="123" spans="3:8" x14ac:dyDescent="0.25">
      <c r="C123" t="s">
        <v>2</v>
      </c>
      <c r="E123" t="s">
        <v>22</v>
      </c>
      <c r="F123">
        <v>24.42</v>
      </c>
      <c r="G123">
        <v>40424</v>
      </c>
      <c r="H123" t="e">
        <v>#N/A</v>
      </c>
    </row>
    <row r="124" spans="3:8" x14ac:dyDescent="0.25">
      <c r="C124" t="s">
        <v>3</v>
      </c>
      <c r="E124" t="s">
        <v>22</v>
      </c>
      <c r="F124">
        <v>14.34</v>
      </c>
      <c r="G124">
        <v>13458</v>
      </c>
      <c r="H124" t="e">
        <v>#N/A</v>
      </c>
    </row>
    <row r="125" spans="3:8" x14ac:dyDescent="0.25">
      <c r="C125" t="s">
        <v>4</v>
      </c>
      <c r="E125" t="s">
        <v>22</v>
      </c>
      <c r="F125">
        <v>15.08</v>
      </c>
      <c r="G125">
        <v>8661</v>
      </c>
      <c r="H125" t="e">
        <v>#N/A</v>
      </c>
    </row>
    <row r="126" spans="3:8" x14ac:dyDescent="0.25">
      <c r="C126" t="s">
        <v>5</v>
      </c>
      <c r="E126" t="s">
        <v>22</v>
      </c>
      <c r="F126">
        <v>13.82</v>
      </c>
      <c r="G126">
        <v>37103</v>
      </c>
      <c r="H126" t="e">
        <v>#N/A</v>
      </c>
    </row>
    <row r="127" spans="3:8" x14ac:dyDescent="0.25">
      <c r="C127" t="s">
        <v>6</v>
      </c>
      <c r="E127" t="s">
        <v>22</v>
      </c>
      <c r="F127">
        <v>26.72</v>
      </c>
      <c r="G127">
        <v>130144</v>
      </c>
      <c r="H127" t="e">
        <v>#N/A</v>
      </c>
    </row>
    <row r="128" spans="3:8" x14ac:dyDescent="0.25">
      <c r="C128" t="s">
        <v>7</v>
      </c>
      <c r="E128" t="s">
        <v>22</v>
      </c>
      <c r="F128">
        <v>14.11</v>
      </c>
      <c r="G128">
        <v>23497</v>
      </c>
      <c r="H128" t="e">
        <v>#N/A</v>
      </c>
    </row>
    <row r="129" spans="3:8" x14ac:dyDescent="0.25">
      <c r="C129" t="s">
        <v>8</v>
      </c>
      <c r="E129" t="s">
        <v>22</v>
      </c>
      <c r="F129">
        <v>14.09</v>
      </c>
      <c r="G129">
        <v>43225</v>
      </c>
      <c r="H129" t="e">
        <v>#N/A</v>
      </c>
    </row>
    <row r="130" spans="3:8" x14ac:dyDescent="0.25">
      <c r="C130" t="s">
        <v>9</v>
      </c>
      <c r="E130" t="s">
        <v>22</v>
      </c>
      <c r="F130">
        <v>28.76</v>
      </c>
      <c r="G130">
        <v>114696</v>
      </c>
      <c r="H130" t="e">
        <v>#N/A</v>
      </c>
    </row>
    <row r="131" spans="3:8" x14ac:dyDescent="0.25">
      <c r="C131" t="s">
        <v>10</v>
      </c>
      <c r="E131" t="s">
        <v>22</v>
      </c>
      <c r="F131">
        <v>14.09</v>
      </c>
      <c r="G131">
        <v>40852</v>
      </c>
      <c r="H131" t="e">
        <v>#N/A</v>
      </c>
    </row>
    <row r="132" spans="3:8" x14ac:dyDescent="0.25">
      <c r="C132" t="s">
        <v>11</v>
      </c>
      <c r="E132" t="s">
        <v>22</v>
      </c>
      <c r="F132">
        <v>14.22</v>
      </c>
      <c r="G132">
        <v>67825</v>
      </c>
      <c r="H132" t="e">
        <v>#N/A</v>
      </c>
    </row>
    <row r="133" spans="3:8" x14ac:dyDescent="0.25">
      <c r="C133" t="s">
        <v>12</v>
      </c>
      <c r="E133" t="s">
        <v>22</v>
      </c>
      <c r="F133">
        <v>15.75</v>
      </c>
      <c r="G133">
        <v>35227</v>
      </c>
      <c r="H133" t="e">
        <v>#N/A</v>
      </c>
    </row>
    <row r="134" spans="3:8" x14ac:dyDescent="0.25">
      <c r="C134" t="s">
        <v>0</v>
      </c>
      <c r="E134" t="s">
        <v>23</v>
      </c>
      <c r="F134">
        <v>33.81</v>
      </c>
      <c r="G134">
        <v>6992</v>
      </c>
      <c r="H134" t="e">
        <v>#N/A</v>
      </c>
    </row>
    <row r="135" spans="3:8" x14ac:dyDescent="0.25">
      <c r="C135" t="s">
        <v>2</v>
      </c>
      <c r="E135" t="s">
        <v>23</v>
      </c>
      <c r="F135">
        <v>27.33</v>
      </c>
      <c r="G135">
        <v>5058</v>
      </c>
      <c r="H135" t="e">
        <v>#N/A</v>
      </c>
    </row>
    <row r="136" spans="3:8" x14ac:dyDescent="0.25">
      <c r="C136" t="s">
        <v>3</v>
      </c>
      <c r="E136" t="s">
        <v>23</v>
      </c>
      <c r="F136">
        <v>17.03</v>
      </c>
      <c r="G136">
        <v>4634</v>
      </c>
      <c r="H136" t="e">
        <v>#N/A</v>
      </c>
    </row>
    <row r="137" spans="3:8" x14ac:dyDescent="0.25">
      <c r="C137" t="s">
        <v>4</v>
      </c>
      <c r="E137" t="s">
        <v>23</v>
      </c>
      <c r="F137">
        <v>21.26</v>
      </c>
      <c r="G137">
        <v>6598</v>
      </c>
      <c r="H137" t="e">
        <v>#N/A</v>
      </c>
    </row>
    <row r="138" spans="3:8" x14ac:dyDescent="0.25">
      <c r="C138" t="s">
        <v>5</v>
      </c>
      <c r="E138" t="s">
        <v>23</v>
      </c>
      <c r="F138">
        <v>20.100000000000001</v>
      </c>
      <c r="G138">
        <v>5532</v>
      </c>
      <c r="H138" t="e">
        <v>#N/A</v>
      </c>
    </row>
    <row r="139" spans="3:8" x14ac:dyDescent="0.25">
      <c r="C139" t="s">
        <v>6</v>
      </c>
      <c r="E139" t="s">
        <v>23</v>
      </c>
      <c r="F139">
        <v>27.51</v>
      </c>
      <c r="G139">
        <v>6633</v>
      </c>
      <c r="H139" t="e">
        <v>#N/A</v>
      </c>
    </row>
    <row r="140" spans="3:8" x14ac:dyDescent="0.25">
      <c r="C140" t="s">
        <v>7</v>
      </c>
      <c r="E140" t="s">
        <v>23</v>
      </c>
      <c r="F140">
        <v>15.42</v>
      </c>
      <c r="G140">
        <v>10333</v>
      </c>
      <c r="H140" t="e">
        <v>#N/A</v>
      </c>
    </row>
    <row r="141" spans="3:8" x14ac:dyDescent="0.25">
      <c r="C141" t="s">
        <v>8</v>
      </c>
      <c r="E141" t="s">
        <v>23</v>
      </c>
      <c r="F141">
        <v>15.37</v>
      </c>
      <c r="G141">
        <v>7962</v>
      </c>
      <c r="H141" t="e">
        <v>#N/A</v>
      </c>
    </row>
    <row r="142" spans="3:8" x14ac:dyDescent="0.25">
      <c r="C142" t="s">
        <v>9</v>
      </c>
      <c r="E142" t="s">
        <v>23</v>
      </c>
      <c r="F142">
        <v>30.06</v>
      </c>
      <c r="G142">
        <v>19620</v>
      </c>
      <c r="H142" t="e">
        <v>#N/A</v>
      </c>
    </row>
    <row r="143" spans="3:8" x14ac:dyDescent="0.25">
      <c r="C143" t="s">
        <v>10</v>
      </c>
      <c r="E143" t="s">
        <v>23</v>
      </c>
      <c r="F143">
        <v>19.2</v>
      </c>
      <c r="G143">
        <v>4309</v>
      </c>
      <c r="H143" t="e">
        <v>#N/A</v>
      </c>
    </row>
    <row r="144" spans="3:8" x14ac:dyDescent="0.25">
      <c r="C144" t="s">
        <v>11</v>
      </c>
      <c r="E144" t="s">
        <v>23</v>
      </c>
      <c r="F144">
        <v>15.46</v>
      </c>
      <c r="G144">
        <v>9377</v>
      </c>
      <c r="H144" t="e">
        <v>#N/A</v>
      </c>
    </row>
    <row r="145" spans="3:8" x14ac:dyDescent="0.25">
      <c r="C145" t="s">
        <v>12</v>
      </c>
      <c r="E145" t="s">
        <v>23</v>
      </c>
      <c r="F145">
        <v>16.22</v>
      </c>
      <c r="G145">
        <v>6190</v>
      </c>
      <c r="H145" t="e">
        <v>#N/A</v>
      </c>
    </row>
    <row r="146" spans="3:8" x14ac:dyDescent="0.25">
      <c r="C146" t="s">
        <v>0</v>
      </c>
      <c r="E146" t="s">
        <v>24</v>
      </c>
      <c r="F146">
        <v>30.23</v>
      </c>
      <c r="G146">
        <v>104311</v>
      </c>
      <c r="H146" t="e">
        <v>#N/A</v>
      </c>
    </row>
    <row r="147" spans="3:8" x14ac:dyDescent="0.25">
      <c r="C147" t="s">
        <v>2</v>
      </c>
      <c r="E147" t="s">
        <v>24</v>
      </c>
      <c r="F147">
        <v>27.18</v>
      </c>
      <c r="G147">
        <v>286799</v>
      </c>
      <c r="H147" t="e">
        <v>#N/A</v>
      </c>
    </row>
    <row r="148" spans="3:8" x14ac:dyDescent="0.25">
      <c r="C148" t="s">
        <v>3</v>
      </c>
      <c r="E148" t="s">
        <v>24</v>
      </c>
      <c r="F148">
        <v>12.47</v>
      </c>
      <c r="G148">
        <v>19866</v>
      </c>
      <c r="H148" t="e">
        <v>#N/A</v>
      </c>
    </row>
    <row r="149" spans="3:8" x14ac:dyDescent="0.25">
      <c r="C149" t="s">
        <v>4</v>
      </c>
      <c r="E149" t="s">
        <v>24</v>
      </c>
      <c r="F149">
        <v>21.85</v>
      </c>
      <c r="G149">
        <v>42564</v>
      </c>
      <c r="H149" t="e">
        <v>#N/A</v>
      </c>
    </row>
    <row r="150" spans="3:8" x14ac:dyDescent="0.25">
      <c r="C150" t="s">
        <v>5</v>
      </c>
      <c r="E150" t="s">
        <v>24</v>
      </c>
      <c r="F150">
        <v>16.010000000000002</v>
      </c>
      <c r="G150">
        <v>21717</v>
      </c>
      <c r="H150" t="e">
        <v>#N/A</v>
      </c>
    </row>
    <row r="151" spans="3:8" x14ac:dyDescent="0.25">
      <c r="C151" t="s">
        <v>6</v>
      </c>
      <c r="E151" t="s">
        <v>24</v>
      </c>
      <c r="F151">
        <v>28.86</v>
      </c>
      <c r="G151">
        <v>278799</v>
      </c>
      <c r="H151" t="e">
        <v>#N/A</v>
      </c>
    </row>
    <row r="152" spans="3:8" x14ac:dyDescent="0.25">
      <c r="C152" t="s">
        <v>7</v>
      </c>
      <c r="E152" t="s">
        <v>24</v>
      </c>
      <c r="F152">
        <v>23.68</v>
      </c>
      <c r="G152">
        <v>16609</v>
      </c>
      <c r="H152" t="e">
        <v>#N/A</v>
      </c>
    </row>
    <row r="153" spans="3:8" x14ac:dyDescent="0.25">
      <c r="C153" t="s">
        <v>8</v>
      </c>
      <c r="E153" t="s">
        <v>24</v>
      </c>
      <c r="F153">
        <v>16.3</v>
      </c>
      <c r="G153">
        <v>22049</v>
      </c>
      <c r="H153" t="e">
        <v>#N/A</v>
      </c>
    </row>
    <row r="154" spans="3:8" x14ac:dyDescent="0.25">
      <c r="C154" t="s">
        <v>9</v>
      </c>
      <c r="E154" t="s">
        <v>24</v>
      </c>
      <c r="F154">
        <v>30.39</v>
      </c>
      <c r="G154">
        <v>206250</v>
      </c>
      <c r="H154" t="e">
        <v>#N/A</v>
      </c>
    </row>
    <row r="155" spans="3:8" x14ac:dyDescent="0.25">
      <c r="C155" t="s">
        <v>10</v>
      </c>
      <c r="E155" t="s">
        <v>24</v>
      </c>
      <c r="F155">
        <v>21.07</v>
      </c>
      <c r="G155">
        <v>17098</v>
      </c>
      <c r="H155" t="e">
        <v>#N/A</v>
      </c>
    </row>
    <row r="156" spans="3:8" x14ac:dyDescent="0.25">
      <c r="C156" t="s">
        <v>11</v>
      </c>
      <c r="E156" t="s">
        <v>24</v>
      </c>
      <c r="F156">
        <v>17.77</v>
      </c>
      <c r="G156">
        <v>130565</v>
      </c>
      <c r="H156" t="e">
        <v>#N/A</v>
      </c>
    </row>
    <row r="157" spans="3:8" x14ac:dyDescent="0.25">
      <c r="C157" t="s">
        <v>12</v>
      </c>
      <c r="E157" t="s">
        <v>24</v>
      </c>
      <c r="F157">
        <v>22.12</v>
      </c>
      <c r="G157">
        <v>121640</v>
      </c>
      <c r="H157" t="e">
        <v>#N/A</v>
      </c>
    </row>
    <row r="158" spans="3:8" x14ac:dyDescent="0.25">
      <c r="C158" t="s">
        <v>0</v>
      </c>
      <c r="E158" t="s">
        <v>25</v>
      </c>
      <c r="F158">
        <v>16.489999999999998</v>
      </c>
      <c r="G158">
        <v>2150123</v>
      </c>
      <c r="H158" t="e">
        <v>#N/A</v>
      </c>
    </row>
    <row r="159" spans="3:8" x14ac:dyDescent="0.25">
      <c r="C159" t="s">
        <v>2</v>
      </c>
      <c r="E159" t="s">
        <v>25</v>
      </c>
      <c r="F159">
        <v>11.34</v>
      </c>
      <c r="G159">
        <v>377300</v>
      </c>
      <c r="H159" t="e">
        <v>#N/A</v>
      </c>
    </row>
    <row r="160" spans="3:8" x14ac:dyDescent="0.25">
      <c r="C160" t="s">
        <v>3</v>
      </c>
      <c r="E160" t="s">
        <v>25</v>
      </c>
      <c r="F160">
        <v>11.47</v>
      </c>
      <c r="G160">
        <v>137911</v>
      </c>
      <c r="H160" t="e">
        <v>#N/A</v>
      </c>
    </row>
    <row r="161" spans="3:8" x14ac:dyDescent="0.25">
      <c r="C161" t="s">
        <v>4</v>
      </c>
      <c r="E161" t="s">
        <v>25</v>
      </c>
      <c r="F161">
        <v>11.45</v>
      </c>
      <c r="G161">
        <v>457246</v>
      </c>
      <c r="H161" t="e">
        <v>#N/A</v>
      </c>
    </row>
    <row r="162" spans="3:8" x14ac:dyDescent="0.25">
      <c r="C162" t="s">
        <v>5</v>
      </c>
      <c r="E162" t="s">
        <v>25</v>
      </c>
      <c r="F162">
        <v>14.36</v>
      </c>
      <c r="G162">
        <v>19992</v>
      </c>
      <c r="H162" t="e">
        <v>#N/A</v>
      </c>
    </row>
    <row r="163" spans="3:8" x14ac:dyDescent="0.25">
      <c r="C163" t="s">
        <v>6</v>
      </c>
      <c r="E163" t="s">
        <v>25</v>
      </c>
      <c r="F163">
        <v>11.56</v>
      </c>
      <c r="G163">
        <v>86541</v>
      </c>
      <c r="H163" t="e">
        <v>#N/A</v>
      </c>
    </row>
    <row r="164" spans="3:8" x14ac:dyDescent="0.25">
      <c r="C164" t="s">
        <v>7</v>
      </c>
      <c r="E164" t="s">
        <v>25</v>
      </c>
      <c r="F164">
        <v>11.64</v>
      </c>
      <c r="G164">
        <v>273205</v>
      </c>
      <c r="H164" t="e">
        <v>#N/A</v>
      </c>
    </row>
    <row r="165" spans="3:8" x14ac:dyDescent="0.25">
      <c r="C165" t="s">
        <v>8</v>
      </c>
      <c r="E165" t="s">
        <v>25</v>
      </c>
      <c r="F165">
        <v>11.7</v>
      </c>
      <c r="G165">
        <v>121771</v>
      </c>
      <c r="H165" t="e">
        <v>#N/A</v>
      </c>
    </row>
    <row r="166" spans="3:8" x14ac:dyDescent="0.25">
      <c r="C166" t="s">
        <v>9</v>
      </c>
      <c r="E166" t="s">
        <v>25</v>
      </c>
      <c r="F166">
        <v>17.54</v>
      </c>
      <c r="G166">
        <v>1743994</v>
      </c>
      <c r="H166" t="e">
        <v>#N/A</v>
      </c>
    </row>
    <row r="167" spans="3:8" x14ac:dyDescent="0.25">
      <c r="C167" t="s">
        <v>10</v>
      </c>
      <c r="E167" t="s">
        <v>25</v>
      </c>
      <c r="F167">
        <v>11.68</v>
      </c>
      <c r="G167">
        <v>221094</v>
      </c>
      <c r="H167" t="e">
        <v>#N/A</v>
      </c>
    </row>
    <row r="168" spans="3:8" x14ac:dyDescent="0.25">
      <c r="C168" t="s">
        <v>11</v>
      </c>
      <c r="E168" t="s">
        <v>25</v>
      </c>
      <c r="F168">
        <v>11.89</v>
      </c>
      <c r="G168">
        <v>94163</v>
      </c>
      <c r="H168" t="e">
        <v>#N/A</v>
      </c>
    </row>
    <row r="169" spans="3:8" x14ac:dyDescent="0.25">
      <c r="C169" t="s">
        <v>12</v>
      </c>
      <c r="E169" t="s">
        <v>25</v>
      </c>
      <c r="F169">
        <v>11.85</v>
      </c>
      <c r="G169">
        <v>132775</v>
      </c>
      <c r="H169" t="e">
        <v>#N/A</v>
      </c>
    </row>
    <row r="170" spans="3:8" x14ac:dyDescent="0.25">
      <c r="C170" t="s">
        <v>0</v>
      </c>
      <c r="E170" t="s">
        <v>26</v>
      </c>
      <c r="F170">
        <v>24.34</v>
      </c>
      <c r="G170">
        <v>34541</v>
      </c>
      <c r="H170" t="e">
        <v>#N/A</v>
      </c>
    </row>
    <row r="171" spans="3:8" x14ac:dyDescent="0.25">
      <c r="C171" t="s">
        <v>2</v>
      </c>
      <c r="E171" t="s">
        <v>26</v>
      </c>
      <c r="F171">
        <v>20.399999999999999</v>
      </c>
      <c r="G171">
        <v>24446</v>
      </c>
      <c r="H171" t="e">
        <v>#N/A</v>
      </c>
    </row>
    <row r="172" spans="3:8" x14ac:dyDescent="0.25">
      <c r="C172" t="s">
        <v>3</v>
      </c>
      <c r="E172" t="s">
        <v>26</v>
      </c>
      <c r="F172">
        <v>30.72</v>
      </c>
      <c r="G172">
        <v>91962</v>
      </c>
      <c r="H172" t="e">
        <v>#N/A</v>
      </c>
    </row>
    <row r="173" spans="3:8" x14ac:dyDescent="0.25">
      <c r="C173" t="s">
        <v>4</v>
      </c>
      <c r="E173" t="s">
        <v>26</v>
      </c>
      <c r="F173">
        <v>32.29</v>
      </c>
      <c r="G173">
        <v>60399</v>
      </c>
      <c r="H173" t="e">
        <v>#N/A</v>
      </c>
    </row>
    <row r="174" spans="3:8" x14ac:dyDescent="0.25">
      <c r="C174" t="s">
        <v>5</v>
      </c>
      <c r="E174" t="s">
        <v>26</v>
      </c>
      <c r="F174">
        <v>28.28</v>
      </c>
      <c r="G174">
        <v>88665</v>
      </c>
      <c r="H174" t="e">
        <v>#N/A</v>
      </c>
    </row>
    <row r="175" spans="3:8" x14ac:dyDescent="0.25">
      <c r="C175" t="s">
        <v>6</v>
      </c>
      <c r="E175" t="s">
        <v>26</v>
      </c>
      <c r="F175">
        <v>34.82</v>
      </c>
      <c r="G175">
        <v>51334</v>
      </c>
      <c r="H175" t="e">
        <v>#N/A</v>
      </c>
    </row>
    <row r="176" spans="3:8" x14ac:dyDescent="0.25">
      <c r="C176" t="s">
        <v>7</v>
      </c>
      <c r="E176" t="s">
        <v>26</v>
      </c>
      <c r="F176">
        <v>15.18</v>
      </c>
      <c r="G176">
        <v>41133</v>
      </c>
      <c r="H176" t="e">
        <v>#N/A</v>
      </c>
    </row>
    <row r="177" spans="3:8" x14ac:dyDescent="0.25">
      <c r="C177" t="s">
        <v>8</v>
      </c>
      <c r="E177" t="s">
        <v>26</v>
      </c>
      <c r="F177">
        <v>15.16</v>
      </c>
      <c r="G177">
        <v>79278</v>
      </c>
      <c r="H177" t="e">
        <v>#N/A</v>
      </c>
    </row>
    <row r="178" spans="3:8" x14ac:dyDescent="0.25">
      <c r="C178" t="s">
        <v>9</v>
      </c>
      <c r="E178" t="s">
        <v>26</v>
      </c>
      <c r="F178">
        <v>26.58</v>
      </c>
      <c r="G178">
        <v>84882</v>
      </c>
      <c r="H178" t="e">
        <v>#N/A</v>
      </c>
    </row>
    <row r="179" spans="3:8" x14ac:dyDescent="0.25">
      <c r="C179" t="s">
        <v>10</v>
      </c>
      <c r="E179" t="s">
        <v>26</v>
      </c>
      <c r="F179">
        <v>16.3</v>
      </c>
      <c r="G179">
        <v>18103</v>
      </c>
      <c r="H179" t="e">
        <v>#N/A</v>
      </c>
    </row>
    <row r="180" spans="3:8" x14ac:dyDescent="0.25">
      <c r="C180" t="s">
        <v>11</v>
      </c>
      <c r="E180" t="s">
        <v>26</v>
      </c>
      <c r="F180">
        <v>28.59</v>
      </c>
      <c r="G180">
        <v>79967</v>
      </c>
      <c r="H180" t="e">
        <v>#N/A</v>
      </c>
    </row>
    <row r="181" spans="3:8" x14ac:dyDescent="0.25">
      <c r="C181" t="s">
        <v>12</v>
      </c>
      <c r="E181" t="s">
        <v>26</v>
      </c>
      <c r="F181">
        <v>16.43</v>
      </c>
      <c r="G181">
        <v>20061</v>
      </c>
      <c r="H181" t="e">
        <v>#N/A</v>
      </c>
    </row>
    <row r="182" spans="3:8" x14ac:dyDescent="0.25">
      <c r="C182" t="s">
        <v>0</v>
      </c>
      <c r="E182" t="s">
        <v>27</v>
      </c>
      <c r="F182">
        <v>34.409999999999997</v>
      </c>
      <c r="G182">
        <v>12961</v>
      </c>
      <c r="H182">
        <v>0.58560000000000001</v>
      </c>
    </row>
    <row r="183" spans="3:8" x14ac:dyDescent="0.25">
      <c r="C183" t="s">
        <v>2</v>
      </c>
      <c r="E183" t="s">
        <v>27</v>
      </c>
      <c r="F183">
        <v>11.9</v>
      </c>
      <c r="G183">
        <v>5549</v>
      </c>
      <c r="H183">
        <v>0.4486</v>
      </c>
    </row>
    <row r="184" spans="3:8" x14ac:dyDescent="0.25">
      <c r="C184" t="s">
        <v>3</v>
      </c>
      <c r="E184" t="s">
        <v>27</v>
      </c>
      <c r="F184">
        <v>15.32</v>
      </c>
      <c r="G184">
        <v>64677</v>
      </c>
      <c r="H184">
        <v>4.0118</v>
      </c>
    </row>
    <row r="185" spans="3:8" x14ac:dyDescent="0.25">
      <c r="C185" t="s">
        <v>4</v>
      </c>
      <c r="E185" t="s">
        <v>27</v>
      </c>
      <c r="F185">
        <v>12.08</v>
      </c>
      <c r="G185">
        <v>3110</v>
      </c>
      <c r="H185">
        <v>0.29399999999999998</v>
      </c>
    </row>
    <row r="186" spans="3:8" x14ac:dyDescent="0.25">
      <c r="C186" t="s">
        <v>5</v>
      </c>
      <c r="E186" t="s">
        <v>27</v>
      </c>
      <c r="F186">
        <v>12.57</v>
      </c>
      <c r="G186">
        <v>126200</v>
      </c>
      <c r="H186">
        <v>14.702500000000001</v>
      </c>
    </row>
    <row r="187" spans="3:8" x14ac:dyDescent="0.25">
      <c r="C187" t="s">
        <v>6</v>
      </c>
      <c r="E187" t="s">
        <v>27</v>
      </c>
      <c r="F187">
        <v>12.7</v>
      </c>
      <c r="G187">
        <v>40357</v>
      </c>
      <c r="H187">
        <v>8.8940999999999999</v>
      </c>
    </row>
    <row r="188" spans="3:8" x14ac:dyDescent="0.25">
      <c r="C188" t="s">
        <v>7</v>
      </c>
      <c r="E188" t="s">
        <v>27</v>
      </c>
      <c r="F188">
        <v>17.37</v>
      </c>
      <c r="G188">
        <v>16554</v>
      </c>
      <c r="H188">
        <v>1.4265000000000001</v>
      </c>
    </row>
    <row r="189" spans="3:8" x14ac:dyDescent="0.25">
      <c r="C189" t="s">
        <v>8</v>
      </c>
      <c r="E189" t="s">
        <v>27</v>
      </c>
      <c r="F189">
        <v>18.54</v>
      </c>
      <c r="G189">
        <v>16478</v>
      </c>
      <c r="H189">
        <v>5.0338000000000003</v>
      </c>
    </row>
    <row r="190" spans="3:8" x14ac:dyDescent="0.25">
      <c r="C190" t="s">
        <v>9</v>
      </c>
      <c r="E190" t="s">
        <v>27</v>
      </c>
      <c r="F190">
        <v>29.77</v>
      </c>
      <c r="G190">
        <v>15152</v>
      </c>
      <c r="H190">
        <v>0.54659999999999997</v>
      </c>
    </row>
    <row r="191" spans="3:8" x14ac:dyDescent="0.25">
      <c r="C191" t="s">
        <v>10</v>
      </c>
      <c r="E191" t="s">
        <v>27</v>
      </c>
      <c r="F191">
        <v>12.84</v>
      </c>
      <c r="G191">
        <v>141695</v>
      </c>
      <c r="H191">
        <v>18.585799999999999</v>
      </c>
    </row>
    <row r="192" spans="3:8" x14ac:dyDescent="0.25">
      <c r="C192" t="s">
        <v>11</v>
      </c>
      <c r="E192" t="s">
        <v>27</v>
      </c>
      <c r="F192">
        <v>17.84</v>
      </c>
      <c r="G192">
        <v>12170</v>
      </c>
      <c r="H192">
        <v>2.5474999999999999</v>
      </c>
    </row>
    <row r="193" spans="3:8" x14ac:dyDescent="0.25">
      <c r="C193" t="s">
        <v>12</v>
      </c>
      <c r="E193" t="s">
        <v>27</v>
      </c>
      <c r="F193">
        <v>12.46</v>
      </c>
      <c r="G193">
        <v>4175</v>
      </c>
      <c r="H193">
        <v>0.2903</v>
      </c>
    </row>
    <row r="194" spans="3:8" x14ac:dyDescent="0.25">
      <c r="C194" t="s">
        <v>0</v>
      </c>
      <c r="E194" t="s">
        <v>28</v>
      </c>
      <c r="F194">
        <v>34.409999999999997</v>
      </c>
      <c r="G194">
        <v>22132</v>
      </c>
      <c r="H194">
        <v>0.58560000000000001</v>
      </c>
    </row>
    <row r="195" spans="3:8" x14ac:dyDescent="0.25">
      <c r="C195" t="s">
        <v>2</v>
      </c>
      <c r="E195" t="s">
        <v>28</v>
      </c>
      <c r="F195">
        <v>11.9</v>
      </c>
      <c r="G195">
        <v>12371</v>
      </c>
      <c r="H195">
        <v>0.4486</v>
      </c>
    </row>
    <row r="196" spans="3:8" x14ac:dyDescent="0.25">
      <c r="C196" t="s">
        <v>3</v>
      </c>
      <c r="E196" t="s">
        <v>28</v>
      </c>
      <c r="F196">
        <v>15.32</v>
      </c>
      <c r="G196">
        <v>16122</v>
      </c>
      <c r="H196">
        <v>4.0118</v>
      </c>
    </row>
    <row r="197" spans="3:8" x14ac:dyDescent="0.25">
      <c r="C197" t="s">
        <v>4</v>
      </c>
      <c r="E197" t="s">
        <v>28</v>
      </c>
      <c r="F197">
        <v>12.08</v>
      </c>
      <c r="G197">
        <v>10579</v>
      </c>
      <c r="H197">
        <v>0.29399999999999998</v>
      </c>
    </row>
    <row r="198" spans="3:8" x14ac:dyDescent="0.25">
      <c r="C198" t="s">
        <v>5</v>
      </c>
      <c r="E198" t="s">
        <v>28</v>
      </c>
      <c r="F198">
        <v>12.57</v>
      </c>
      <c r="G198">
        <v>8584</v>
      </c>
      <c r="H198">
        <v>14.702500000000001</v>
      </c>
    </row>
    <row r="199" spans="3:8" x14ac:dyDescent="0.25">
      <c r="C199" t="s">
        <v>6</v>
      </c>
      <c r="E199" t="s">
        <v>28</v>
      </c>
      <c r="F199">
        <v>12.7</v>
      </c>
      <c r="G199">
        <v>4538</v>
      </c>
      <c r="H199">
        <v>8.8940999999999999</v>
      </c>
    </row>
    <row r="200" spans="3:8" x14ac:dyDescent="0.25">
      <c r="C200" t="s">
        <v>7</v>
      </c>
      <c r="E200" t="s">
        <v>28</v>
      </c>
      <c r="F200">
        <v>17.37</v>
      </c>
      <c r="G200">
        <v>11604</v>
      </c>
      <c r="H200">
        <v>1.4265000000000001</v>
      </c>
    </row>
    <row r="201" spans="3:8" x14ac:dyDescent="0.25">
      <c r="C201" t="s">
        <v>8</v>
      </c>
      <c r="E201" t="s">
        <v>28</v>
      </c>
      <c r="F201">
        <v>18.54</v>
      </c>
      <c r="G201">
        <v>3273</v>
      </c>
      <c r="H201">
        <v>5.0338000000000003</v>
      </c>
    </row>
    <row r="202" spans="3:8" x14ac:dyDescent="0.25">
      <c r="C202" t="s">
        <v>9</v>
      </c>
      <c r="E202" t="s">
        <v>28</v>
      </c>
      <c r="F202">
        <v>29.77</v>
      </c>
      <c r="G202">
        <v>27722</v>
      </c>
      <c r="H202">
        <v>0.54659999999999997</v>
      </c>
    </row>
    <row r="203" spans="3:8" x14ac:dyDescent="0.25">
      <c r="C203" t="s">
        <v>10</v>
      </c>
      <c r="E203" t="s">
        <v>28</v>
      </c>
      <c r="F203">
        <v>12.84</v>
      </c>
      <c r="G203">
        <v>7624</v>
      </c>
      <c r="H203">
        <v>18.585799999999999</v>
      </c>
    </row>
    <row r="204" spans="3:8" x14ac:dyDescent="0.25">
      <c r="C204" t="s">
        <v>11</v>
      </c>
      <c r="E204" t="s">
        <v>28</v>
      </c>
      <c r="F204">
        <v>17.84</v>
      </c>
      <c r="G204">
        <v>4777</v>
      </c>
      <c r="H204">
        <v>2.5474999999999999</v>
      </c>
    </row>
    <row r="205" spans="3:8" x14ac:dyDescent="0.25">
      <c r="C205" t="s">
        <v>12</v>
      </c>
      <c r="E205" t="s">
        <v>28</v>
      </c>
      <c r="F205">
        <v>12.46</v>
      </c>
      <c r="G205">
        <v>14385</v>
      </c>
      <c r="H205">
        <v>0.2903</v>
      </c>
    </row>
    <row r="208" spans="3:8" x14ac:dyDescent="0.25">
      <c r="C208" t="s">
        <v>39</v>
      </c>
      <c r="E208" t="s">
        <v>1</v>
      </c>
      <c r="F208">
        <v>26.49</v>
      </c>
      <c r="G208">
        <v>32523</v>
      </c>
      <c r="H208">
        <v>5.4800000000000001E-2</v>
      </c>
    </row>
    <row r="209" spans="3:8" x14ac:dyDescent="0.25">
      <c r="C209" t="s">
        <v>40</v>
      </c>
      <c r="E209" t="s">
        <v>1</v>
      </c>
      <c r="F209">
        <v>28.58</v>
      </c>
      <c r="G209">
        <v>75882</v>
      </c>
      <c r="H209">
        <v>0.1522</v>
      </c>
    </row>
    <row r="210" spans="3:8" x14ac:dyDescent="0.25">
      <c r="C210" t="s">
        <v>41</v>
      </c>
      <c r="E210" t="s">
        <v>1</v>
      </c>
      <c r="F210">
        <v>26.43</v>
      </c>
      <c r="G210">
        <v>54985</v>
      </c>
      <c r="H210">
        <v>0.15939999999999999</v>
      </c>
    </row>
    <row r="211" spans="3:8" x14ac:dyDescent="0.25">
      <c r="C211" t="s">
        <v>42</v>
      </c>
      <c r="E211" t="s">
        <v>1</v>
      </c>
      <c r="F211">
        <v>28.66</v>
      </c>
      <c r="G211">
        <v>54696</v>
      </c>
      <c r="H211">
        <v>0.16819999999999999</v>
      </c>
    </row>
    <row r="212" spans="3:8" x14ac:dyDescent="0.25">
      <c r="C212" t="s">
        <v>43</v>
      </c>
      <c r="E212" t="s">
        <v>1</v>
      </c>
      <c r="F212">
        <v>29.84</v>
      </c>
      <c r="G212">
        <v>54723</v>
      </c>
      <c r="H212">
        <v>0.1169</v>
      </c>
    </row>
    <row r="213" spans="3:8" x14ac:dyDescent="0.25">
      <c r="C213" t="s">
        <v>44</v>
      </c>
      <c r="E213" t="s">
        <v>1</v>
      </c>
      <c r="F213">
        <v>25.92</v>
      </c>
      <c r="G213">
        <v>30850</v>
      </c>
      <c r="H213">
        <v>0.11650000000000001</v>
      </c>
    </row>
    <row r="214" spans="3:8" x14ac:dyDescent="0.25">
      <c r="C214" t="s">
        <v>39</v>
      </c>
      <c r="E214" t="s">
        <v>13</v>
      </c>
      <c r="F214">
        <v>26.49</v>
      </c>
      <c r="G214">
        <v>593008</v>
      </c>
      <c r="H214">
        <v>5.4800000000000001E-2</v>
      </c>
    </row>
    <row r="215" spans="3:8" x14ac:dyDescent="0.25">
      <c r="C215" t="s">
        <v>40</v>
      </c>
      <c r="E215" t="s">
        <v>13</v>
      </c>
      <c r="F215">
        <v>28.58</v>
      </c>
      <c r="G215">
        <v>498578</v>
      </c>
      <c r="H215">
        <v>0.1522</v>
      </c>
    </row>
    <row r="216" spans="3:8" x14ac:dyDescent="0.25">
      <c r="C216" t="s">
        <v>41</v>
      </c>
      <c r="E216" t="s">
        <v>13</v>
      </c>
      <c r="F216">
        <v>26.43</v>
      </c>
      <c r="G216">
        <v>344989</v>
      </c>
      <c r="H216">
        <v>0.15939999999999999</v>
      </c>
    </row>
    <row r="217" spans="3:8" x14ac:dyDescent="0.25">
      <c r="C217" t="s">
        <v>42</v>
      </c>
      <c r="E217" t="s">
        <v>13</v>
      </c>
      <c r="F217">
        <v>28.66</v>
      </c>
      <c r="G217">
        <v>325218</v>
      </c>
      <c r="H217">
        <v>0.16819999999999999</v>
      </c>
    </row>
    <row r="218" spans="3:8" x14ac:dyDescent="0.25">
      <c r="C218" t="s">
        <v>43</v>
      </c>
      <c r="E218" t="s">
        <v>13</v>
      </c>
      <c r="F218">
        <v>29.84</v>
      </c>
      <c r="G218">
        <v>468118</v>
      </c>
      <c r="H218">
        <v>0.1169</v>
      </c>
    </row>
    <row r="219" spans="3:8" x14ac:dyDescent="0.25">
      <c r="C219" t="s">
        <v>44</v>
      </c>
      <c r="E219" t="s">
        <v>13</v>
      </c>
      <c r="F219">
        <v>25.92</v>
      </c>
      <c r="G219">
        <v>264896</v>
      </c>
      <c r="H219">
        <v>0.11650000000000001</v>
      </c>
    </row>
    <row r="220" spans="3:8" x14ac:dyDescent="0.25">
      <c r="C220" t="s">
        <v>39</v>
      </c>
      <c r="E220" t="s">
        <v>14</v>
      </c>
      <c r="F220">
        <v>18.98</v>
      </c>
      <c r="G220">
        <v>11270</v>
      </c>
      <c r="H220">
        <v>5.4999999999999997E-3</v>
      </c>
    </row>
    <row r="221" spans="3:8" x14ac:dyDescent="0.25">
      <c r="C221" t="s">
        <v>40</v>
      </c>
      <c r="E221" t="s">
        <v>14</v>
      </c>
      <c r="F221">
        <v>21.73</v>
      </c>
      <c r="G221">
        <v>30427</v>
      </c>
      <c r="H221">
        <v>1.0800000000000001E-2</v>
      </c>
    </row>
    <row r="222" spans="3:8" x14ac:dyDescent="0.25">
      <c r="C222" t="s">
        <v>41</v>
      </c>
      <c r="E222" t="s">
        <v>14</v>
      </c>
      <c r="F222">
        <v>20.65</v>
      </c>
      <c r="G222">
        <v>38930</v>
      </c>
      <c r="H222">
        <v>1.84E-2</v>
      </c>
    </row>
    <row r="223" spans="3:8" x14ac:dyDescent="0.25">
      <c r="C223" t="s">
        <v>42</v>
      </c>
      <c r="E223" t="s">
        <v>14</v>
      </c>
      <c r="F223">
        <v>20.38</v>
      </c>
      <c r="G223">
        <v>1023209</v>
      </c>
      <c r="H223">
        <v>0.47610000000000002</v>
      </c>
    </row>
    <row r="224" spans="3:8" x14ac:dyDescent="0.25">
      <c r="C224" t="s">
        <v>43</v>
      </c>
      <c r="E224" t="s">
        <v>14</v>
      </c>
      <c r="F224">
        <v>23.65</v>
      </c>
      <c r="G224">
        <v>1017773</v>
      </c>
      <c r="H224">
        <v>0.39479999999999998</v>
      </c>
    </row>
    <row r="225" spans="3:8" x14ac:dyDescent="0.25">
      <c r="C225" t="s">
        <v>44</v>
      </c>
      <c r="E225" t="s">
        <v>14</v>
      </c>
      <c r="F225">
        <v>17.920000000000002</v>
      </c>
      <c r="G225">
        <v>741862</v>
      </c>
      <c r="H225">
        <v>0.30909999999999999</v>
      </c>
    </row>
    <row r="226" spans="3:8" x14ac:dyDescent="0.25">
      <c r="C226" t="s">
        <v>39</v>
      </c>
      <c r="E226" t="s">
        <v>15</v>
      </c>
      <c r="F226">
        <v>18.98</v>
      </c>
      <c r="G226">
        <v>2055813</v>
      </c>
      <c r="H226">
        <v>5.4999999999999997E-3</v>
      </c>
    </row>
    <row r="227" spans="3:8" x14ac:dyDescent="0.25">
      <c r="C227" t="s">
        <v>40</v>
      </c>
      <c r="E227" t="s">
        <v>15</v>
      </c>
      <c r="F227">
        <v>21.73</v>
      </c>
      <c r="G227">
        <v>2823173</v>
      </c>
      <c r="H227">
        <v>1.0800000000000001E-2</v>
      </c>
    </row>
    <row r="228" spans="3:8" x14ac:dyDescent="0.25">
      <c r="C228" t="s">
        <v>41</v>
      </c>
      <c r="E228" t="s">
        <v>15</v>
      </c>
      <c r="F228">
        <v>20.65</v>
      </c>
      <c r="G228">
        <v>2112931</v>
      </c>
      <c r="H228">
        <v>1.84E-2</v>
      </c>
    </row>
    <row r="229" spans="3:8" x14ac:dyDescent="0.25">
      <c r="C229" t="s">
        <v>42</v>
      </c>
      <c r="E229" t="s">
        <v>15</v>
      </c>
      <c r="F229">
        <v>20.38</v>
      </c>
      <c r="G229">
        <v>2149043</v>
      </c>
      <c r="H229">
        <v>0.47610000000000002</v>
      </c>
    </row>
    <row r="230" spans="3:8" x14ac:dyDescent="0.25">
      <c r="C230" t="s">
        <v>43</v>
      </c>
      <c r="E230" t="s">
        <v>15</v>
      </c>
      <c r="F230">
        <v>23.65</v>
      </c>
      <c r="G230">
        <v>2578002</v>
      </c>
      <c r="H230">
        <v>0.39479999999999998</v>
      </c>
    </row>
    <row r="231" spans="3:8" x14ac:dyDescent="0.25">
      <c r="C231" t="s">
        <v>44</v>
      </c>
      <c r="E231" t="s">
        <v>15</v>
      </c>
      <c r="F231">
        <v>17.920000000000002</v>
      </c>
      <c r="G231">
        <v>2399822</v>
      </c>
      <c r="H231">
        <v>0.30909999999999999</v>
      </c>
    </row>
    <row r="232" spans="3:8" x14ac:dyDescent="0.25">
      <c r="C232" t="s">
        <v>39</v>
      </c>
      <c r="E232" t="s">
        <v>16</v>
      </c>
      <c r="F232">
        <v>29.35</v>
      </c>
      <c r="G232">
        <v>347070</v>
      </c>
      <c r="H232">
        <v>1.8227</v>
      </c>
    </row>
    <row r="233" spans="3:8" x14ac:dyDescent="0.25">
      <c r="C233" t="s">
        <v>40</v>
      </c>
      <c r="E233" t="s">
        <v>16</v>
      </c>
      <c r="F233">
        <v>30.57</v>
      </c>
      <c r="G233">
        <v>796054</v>
      </c>
      <c r="H233">
        <v>5.4549000000000003</v>
      </c>
    </row>
    <row r="234" spans="3:8" x14ac:dyDescent="0.25">
      <c r="C234" t="s">
        <v>41</v>
      </c>
      <c r="E234" t="s">
        <v>16</v>
      </c>
      <c r="F234">
        <v>29.35</v>
      </c>
      <c r="G234">
        <v>561056</v>
      </c>
      <c r="H234">
        <v>4.4996</v>
      </c>
    </row>
    <row r="235" spans="3:8" x14ac:dyDescent="0.25">
      <c r="C235" t="s">
        <v>42</v>
      </c>
      <c r="E235" t="s">
        <v>16</v>
      </c>
      <c r="F235">
        <v>30.53</v>
      </c>
      <c r="G235">
        <v>844755</v>
      </c>
      <c r="H235">
        <v>7.9724000000000004</v>
      </c>
    </row>
    <row r="236" spans="3:8" x14ac:dyDescent="0.25">
      <c r="C236" t="s">
        <v>43</v>
      </c>
      <c r="E236" t="s">
        <v>16</v>
      </c>
      <c r="F236">
        <v>31.53</v>
      </c>
      <c r="G236">
        <v>834630</v>
      </c>
      <c r="H236">
        <v>4.8048000000000002</v>
      </c>
    </row>
    <row r="237" spans="3:8" x14ac:dyDescent="0.25">
      <c r="C237" t="s">
        <v>44</v>
      </c>
      <c r="E237" t="s">
        <v>16</v>
      </c>
      <c r="F237">
        <v>29.13</v>
      </c>
      <c r="G237">
        <v>556632</v>
      </c>
      <c r="H237">
        <v>4.8769</v>
      </c>
    </row>
    <row r="238" spans="3:8" x14ac:dyDescent="0.25">
      <c r="C238" t="s">
        <v>39</v>
      </c>
      <c r="E238" t="s">
        <v>17</v>
      </c>
      <c r="F238">
        <v>29.35</v>
      </c>
      <c r="G238">
        <v>190411</v>
      </c>
      <c r="H238">
        <v>1.8227</v>
      </c>
    </row>
    <row r="239" spans="3:8" x14ac:dyDescent="0.25">
      <c r="C239" t="s">
        <v>40</v>
      </c>
      <c r="E239" t="s">
        <v>17</v>
      </c>
      <c r="F239">
        <v>30.57</v>
      </c>
      <c r="G239">
        <v>145933</v>
      </c>
      <c r="H239">
        <v>5.4549000000000003</v>
      </c>
    </row>
    <row r="240" spans="3:8" x14ac:dyDescent="0.25">
      <c r="C240" t="s">
        <v>41</v>
      </c>
      <c r="E240" t="s">
        <v>17</v>
      </c>
      <c r="F240">
        <v>29.35</v>
      </c>
      <c r="G240">
        <v>124691</v>
      </c>
      <c r="H240">
        <v>4.4996</v>
      </c>
    </row>
    <row r="241" spans="3:8" x14ac:dyDescent="0.25">
      <c r="C241" t="s">
        <v>42</v>
      </c>
      <c r="E241" t="s">
        <v>17</v>
      </c>
      <c r="F241">
        <v>30.53</v>
      </c>
      <c r="G241">
        <v>105959</v>
      </c>
      <c r="H241">
        <v>7.9724000000000004</v>
      </c>
    </row>
    <row r="242" spans="3:8" x14ac:dyDescent="0.25">
      <c r="C242" t="s">
        <v>43</v>
      </c>
      <c r="E242" t="s">
        <v>17</v>
      </c>
      <c r="F242">
        <v>31.53</v>
      </c>
      <c r="G242">
        <v>173707</v>
      </c>
      <c r="H242">
        <v>4.8048000000000002</v>
      </c>
    </row>
    <row r="243" spans="3:8" x14ac:dyDescent="0.25">
      <c r="C243" t="s">
        <v>44</v>
      </c>
      <c r="E243" t="s">
        <v>17</v>
      </c>
      <c r="F243">
        <v>29.13</v>
      </c>
      <c r="G243">
        <v>114135</v>
      </c>
      <c r="H243">
        <v>4.8769</v>
      </c>
    </row>
    <row r="244" spans="3:8" x14ac:dyDescent="0.25">
      <c r="C244" t="s">
        <v>39</v>
      </c>
      <c r="E244" t="s">
        <v>18</v>
      </c>
      <c r="F244">
        <v>18.16</v>
      </c>
      <c r="G244">
        <v>1434230</v>
      </c>
      <c r="H244">
        <v>0.63009999999999999</v>
      </c>
    </row>
    <row r="245" spans="3:8" x14ac:dyDescent="0.25">
      <c r="C245" t="s">
        <v>40</v>
      </c>
      <c r="E245" t="s">
        <v>18</v>
      </c>
      <c r="F245">
        <v>19.43</v>
      </c>
      <c r="G245">
        <v>2962804</v>
      </c>
      <c r="H245">
        <v>1.0649</v>
      </c>
    </row>
    <row r="246" spans="3:8" x14ac:dyDescent="0.25">
      <c r="C246" t="s">
        <v>41</v>
      </c>
      <c r="E246" t="s">
        <v>18</v>
      </c>
      <c r="F246">
        <v>18.18</v>
      </c>
      <c r="G246">
        <v>2216746</v>
      </c>
      <c r="H246">
        <v>1.0084</v>
      </c>
    </row>
    <row r="247" spans="3:8" x14ac:dyDescent="0.25">
      <c r="C247" t="s">
        <v>42</v>
      </c>
      <c r="E247" t="s">
        <v>18</v>
      </c>
      <c r="F247">
        <v>19.45</v>
      </c>
      <c r="G247">
        <v>3158487</v>
      </c>
      <c r="H247">
        <v>1.3775999999999999</v>
      </c>
    </row>
    <row r="248" spans="3:8" x14ac:dyDescent="0.25">
      <c r="C248" t="s">
        <v>43</v>
      </c>
      <c r="E248" t="s">
        <v>18</v>
      </c>
      <c r="F248">
        <v>22.82</v>
      </c>
      <c r="G248">
        <v>3524096</v>
      </c>
      <c r="H248">
        <v>1.2450000000000001</v>
      </c>
    </row>
    <row r="249" spans="3:8" x14ac:dyDescent="0.25">
      <c r="C249" t="s">
        <v>44</v>
      </c>
      <c r="E249" t="s">
        <v>18</v>
      </c>
      <c r="F249">
        <v>16.72</v>
      </c>
      <c r="G249">
        <v>2552900</v>
      </c>
      <c r="H249">
        <v>0.96850000000000003</v>
      </c>
    </row>
    <row r="250" spans="3:8" x14ac:dyDescent="0.25">
      <c r="C250" t="s">
        <v>39</v>
      </c>
      <c r="E250" t="s">
        <v>19</v>
      </c>
      <c r="F250">
        <v>18.16</v>
      </c>
      <c r="G250">
        <v>2276087</v>
      </c>
      <c r="H250">
        <v>0.63009999999999999</v>
      </c>
    </row>
    <row r="251" spans="3:8" x14ac:dyDescent="0.25">
      <c r="C251" t="s">
        <v>40</v>
      </c>
      <c r="E251" t="s">
        <v>19</v>
      </c>
      <c r="F251">
        <v>19.43</v>
      </c>
      <c r="G251">
        <v>2782191</v>
      </c>
      <c r="H251">
        <v>1.0649</v>
      </c>
    </row>
    <row r="252" spans="3:8" x14ac:dyDescent="0.25">
      <c r="C252" t="s">
        <v>41</v>
      </c>
      <c r="E252" t="s">
        <v>19</v>
      </c>
      <c r="F252">
        <v>18.18</v>
      </c>
      <c r="G252">
        <v>2198328</v>
      </c>
      <c r="H252">
        <v>1.0084</v>
      </c>
    </row>
    <row r="253" spans="3:8" x14ac:dyDescent="0.25">
      <c r="C253" t="s">
        <v>42</v>
      </c>
      <c r="E253" t="s">
        <v>19</v>
      </c>
      <c r="F253">
        <v>19.45</v>
      </c>
      <c r="G253">
        <v>2292817</v>
      </c>
      <c r="H253">
        <v>1.3775999999999999</v>
      </c>
    </row>
    <row r="254" spans="3:8" x14ac:dyDescent="0.25">
      <c r="C254" t="s">
        <v>43</v>
      </c>
      <c r="E254" t="s">
        <v>19</v>
      </c>
      <c r="F254">
        <v>22.82</v>
      </c>
      <c r="G254">
        <v>2830552</v>
      </c>
      <c r="H254">
        <v>1.2450000000000001</v>
      </c>
    </row>
    <row r="255" spans="3:8" x14ac:dyDescent="0.25">
      <c r="C255" t="s">
        <v>44</v>
      </c>
      <c r="E255" t="s">
        <v>19</v>
      </c>
      <c r="F255">
        <v>16.72</v>
      </c>
      <c r="G255">
        <v>2636014</v>
      </c>
      <c r="H255">
        <v>0.96850000000000003</v>
      </c>
    </row>
    <row r="257" spans="3:9" x14ac:dyDescent="0.25">
      <c r="C257" t="s">
        <v>39</v>
      </c>
      <c r="E257" t="s">
        <v>1</v>
      </c>
      <c r="F257">
        <v>26.49</v>
      </c>
      <c r="G257">
        <v>31042</v>
      </c>
      <c r="H257">
        <v>5.2900000000000003E-2</v>
      </c>
      <c r="I257" s="7">
        <v>1</v>
      </c>
    </row>
    <row r="258" spans="3:9" x14ac:dyDescent="0.25">
      <c r="C258" t="s">
        <v>40</v>
      </c>
      <c r="E258" t="s">
        <v>1</v>
      </c>
      <c r="F258">
        <v>28.58</v>
      </c>
      <c r="G258">
        <v>75882</v>
      </c>
      <c r="H258">
        <v>0.1522</v>
      </c>
      <c r="I258" s="7">
        <v>1</v>
      </c>
    </row>
    <row r="259" spans="3:9" x14ac:dyDescent="0.25">
      <c r="C259" t="s">
        <v>41</v>
      </c>
      <c r="E259" t="s">
        <v>1</v>
      </c>
      <c r="F259">
        <v>26.43</v>
      </c>
      <c r="G259">
        <v>54985</v>
      </c>
      <c r="H259">
        <v>0.15939999999999999</v>
      </c>
      <c r="I259" s="7">
        <v>1</v>
      </c>
    </row>
    <row r="260" spans="3:9" x14ac:dyDescent="0.25">
      <c r="C260" t="s">
        <v>42</v>
      </c>
      <c r="E260" t="s">
        <v>1</v>
      </c>
      <c r="F260">
        <v>28.66</v>
      </c>
      <c r="G260">
        <v>47196</v>
      </c>
      <c r="H260">
        <v>0.1336</v>
      </c>
      <c r="I260" s="7">
        <v>1</v>
      </c>
    </row>
    <row r="261" spans="3:9" x14ac:dyDescent="0.25">
      <c r="C261" t="s">
        <v>43</v>
      </c>
      <c r="E261" t="s">
        <v>1</v>
      </c>
      <c r="F261">
        <v>29.84</v>
      </c>
      <c r="G261">
        <v>54723</v>
      </c>
      <c r="H261">
        <v>0.1169</v>
      </c>
      <c r="I261" s="7">
        <v>1</v>
      </c>
    </row>
    <row r="262" spans="3:9" x14ac:dyDescent="0.25">
      <c r="C262" t="s">
        <v>44</v>
      </c>
      <c r="E262" t="s">
        <v>1</v>
      </c>
      <c r="F262">
        <v>25.92</v>
      </c>
      <c r="G262">
        <v>34330</v>
      </c>
      <c r="H262">
        <v>0.1242</v>
      </c>
      <c r="I262" s="7">
        <v>1</v>
      </c>
    </row>
    <row r="263" spans="3:9" x14ac:dyDescent="0.25">
      <c r="C263" t="s">
        <v>46</v>
      </c>
      <c r="E263" t="s">
        <v>1</v>
      </c>
      <c r="F263">
        <v>29.03</v>
      </c>
      <c r="G263">
        <v>42985</v>
      </c>
      <c r="H263">
        <v>8.4500000000000006E-2</v>
      </c>
      <c r="I263" s="7">
        <v>1</v>
      </c>
    </row>
    <row r="264" spans="3:9" x14ac:dyDescent="0.25">
      <c r="C264" t="s">
        <v>47</v>
      </c>
      <c r="E264" t="s">
        <v>1</v>
      </c>
      <c r="F264">
        <v>26.24</v>
      </c>
      <c r="G264">
        <v>20074</v>
      </c>
      <c r="H264">
        <v>5.6800000000000003E-2</v>
      </c>
      <c r="I264" s="7">
        <v>1</v>
      </c>
    </row>
    <row r="265" spans="3:9" x14ac:dyDescent="0.25">
      <c r="C265" t="s">
        <v>48</v>
      </c>
      <c r="E265" t="s">
        <v>1</v>
      </c>
      <c r="F265">
        <v>28.04</v>
      </c>
      <c r="G265">
        <v>40582</v>
      </c>
      <c r="H265">
        <v>8.9300000000000004E-2</v>
      </c>
      <c r="I265" s="7">
        <v>1</v>
      </c>
    </row>
    <row r="266" spans="3:9" x14ac:dyDescent="0.25">
      <c r="C266" t="s">
        <v>49</v>
      </c>
      <c r="E266" t="s">
        <v>1</v>
      </c>
      <c r="F266">
        <v>29.7</v>
      </c>
      <c r="G266">
        <v>44221</v>
      </c>
      <c r="H266">
        <v>8.9899999999999994E-2</v>
      </c>
      <c r="I266" s="7">
        <v>1</v>
      </c>
    </row>
    <row r="267" spans="3:9" x14ac:dyDescent="0.25">
      <c r="C267" t="s">
        <v>50</v>
      </c>
      <c r="E267" t="s">
        <v>1</v>
      </c>
      <c r="F267">
        <v>31.94</v>
      </c>
      <c r="G267">
        <v>38953</v>
      </c>
      <c r="H267">
        <v>7.5200000000000003E-2</v>
      </c>
      <c r="I267" s="7">
        <v>1</v>
      </c>
    </row>
    <row r="268" spans="3:9" x14ac:dyDescent="0.25">
      <c r="C268" t="s">
        <v>51</v>
      </c>
      <c r="E268" t="s">
        <v>1</v>
      </c>
      <c r="F268">
        <v>28.51</v>
      </c>
      <c r="G268">
        <v>23631</v>
      </c>
      <c r="H268">
        <v>4.9799999999999997E-2</v>
      </c>
      <c r="I268" s="7">
        <v>1</v>
      </c>
    </row>
    <row r="269" spans="3:9" x14ac:dyDescent="0.25">
      <c r="C269" t="s">
        <v>39</v>
      </c>
      <c r="E269" t="s">
        <v>14</v>
      </c>
      <c r="F269">
        <v>18.98</v>
      </c>
      <c r="G269">
        <v>11270</v>
      </c>
      <c r="H269">
        <v>5.4999999999999997E-3</v>
      </c>
      <c r="I269" s="7">
        <v>1</v>
      </c>
    </row>
    <row r="270" spans="3:9" x14ac:dyDescent="0.25">
      <c r="C270" t="s">
        <v>40</v>
      </c>
      <c r="E270" t="s">
        <v>14</v>
      </c>
      <c r="F270">
        <v>21.73</v>
      </c>
      <c r="G270">
        <v>66462</v>
      </c>
      <c r="H270">
        <v>2.3199999999999998E-2</v>
      </c>
      <c r="I270" s="7">
        <v>1</v>
      </c>
    </row>
    <row r="271" spans="3:9" x14ac:dyDescent="0.25">
      <c r="C271" t="s">
        <v>41</v>
      </c>
      <c r="E271" t="s">
        <v>14</v>
      </c>
      <c r="F271">
        <v>19.61</v>
      </c>
      <c r="G271">
        <v>21826</v>
      </c>
      <c r="H271">
        <v>1.0999999999999999E-2</v>
      </c>
      <c r="I271" s="7">
        <v>1</v>
      </c>
    </row>
    <row r="272" spans="3:9" x14ac:dyDescent="0.25">
      <c r="C272" t="s">
        <v>42</v>
      </c>
      <c r="E272" t="s">
        <v>14</v>
      </c>
      <c r="F272">
        <v>20.38</v>
      </c>
      <c r="G272">
        <v>974881</v>
      </c>
      <c r="H272">
        <v>0.47489999999999999</v>
      </c>
      <c r="I272" s="7">
        <v>1</v>
      </c>
    </row>
    <row r="273" spans="3:9" x14ac:dyDescent="0.25">
      <c r="C273" t="s">
        <v>43</v>
      </c>
      <c r="E273" t="s">
        <v>14</v>
      </c>
      <c r="F273">
        <v>23.65</v>
      </c>
      <c r="G273">
        <v>1066308</v>
      </c>
      <c r="H273">
        <v>0.39850000000000002</v>
      </c>
      <c r="I273" s="7">
        <v>1</v>
      </c>
    </row>
    <row r="274" spans="3:9" x14ac:dyDescent="0.25">
      <c r="C274" t="s">
        <v>44</v>
      </c>
      <c r="E274" t="s">
        <v>14</v>
      </c>
      <c r="F274">
        <v>17.920000000000002</v>
      </c>
      <c r="G274">
        <v>741862</v>
      </c>
      <c r="H274">
        <v>0.30909999999999999</v>
      </c>
      <c r="I274" s="7">
        <v>1</v>
      </c>
    </row>
    <row r="275" spans="3:9" x14ac:dyDescent="0.25">
      <c r="C275" t="s">
        <v>46</v>
      </c>
      <c r="E275" t="s">
        <v>14</v>
      </c>
      <c r="F275">
        <v>23.13</v>
      </c>
      <c r="G275">
        <v>49007</v>
      </c>
      <c r="H275">
        <v>1.7000000000000001E-2</v>
      </c>
      <c r="I275" s="7">
        <v>1</v>
      </c>
    </row>
    <row r="276" spans="3:9" x14ac:dyDescent="0.25">
      <c r="C276" t="s">
        <v>47</v>
      </c>
      <c r="E276" t="s">
        <v>14</v>
      </c>
      <c r="F276">
        <v>18.63</v>
      </c>
      <c r="G276">
        <v>12855</v>
      </c>
      <c r="H276">
        <v>5.8999999999999999E-3</v>
      </c>
      <c r="I276" s="7">
        <v>1</v>
      </c>
    </row>
    <row r="277" spans="3:9" x14ac:dyDescent="0.25">
      <c r="C277" t="s">
        <v>48</v>
      </c>
      <c r="E277" t="s">
        <v>14</v>
      </c>
      <c r="F277">
        <v>21.22</v>
      </c>
      <c r="G277">
        <v>49791</v>
      </c>
      <c r="H277">
        <v>2.47E-2</v>
      </c>
      <c r="I277" s="7">
        <v>1</v>
      </c>
    </row>
    <row r="278" spans="3:9" x14ac:dyDescent="0.25">
      <c r="C278" t="s">
        <v>49</v>
      </c>
      <c r="E278" t="s">
        <v>14</v>
      </c>
      <c r="F278">
        <v>23.46</v>
      </c>
      <c r="G278">
        <v>1171419</v>
      </c>
      <c r="H278">
        <v>0.32029999999999997</v>
      </c>
      <c r="I278" s="7">
        <v>1</v>
      </c>
    </row>
    <row r="279" spans="3:9" x14ac:dyDescent="0.25">
      <c r="C279" t="s">
        <v>50</v>
      </c>
      <c r="E279" t="s">
        <v>14</v>
      </c>
      <c r="F279">
        <v>27.44</v>
      </c>
      <c r="G279">
        <v>857320</v>
      </c>
      <c r="H279">
        <v>0.29809999999999998</v>
      </c>
      <c r="I279" s="7">
        <v>1</v>
      </c>
    </row>
    <row r="280" spans="3:9" x14ac:dyDescent="0.25">
      <c r="C280" t="s">
        <v>51</v>
      </c>
      <c r="E280" t="s">
        <v>14</v>
      </c>
      <c r="F280">
        <v>21.24</v>
      </c>
      <c r="G280">
        <v>303909</v>
      </c>
      <c r="H280">
        <v>0.13189999999999999</v>
      </c>
      <c r="I280" s="7">
        <v>1</v>
      </c>
    </row>
    <row r="281" spans="3:9" x14ac:dyDescent="0.25">
      <c r="C281" t="s">
        <v>39</v>
      </c>
      <c r="E281" t="s">
        <v>16</v>
      </c>
      <c r="F281">
        <v>29.35</v>
      </c>
      <c r="G281">
        <v>347070</v>
      </c>
      <c r="H281">
        <v>1.8227</v>
      </c>
      <c r="I281" s="7">
        <v>1</v>
      </c>
    </row>
    <row r="282" spans="3:9" x14ac:dyDescent="0.25">
      <c r="C282" t="s">
        <v>40</v>
      </c>
      <c r="E282" t="s">
        <v>16</v>
      </c>
      <c r="F282">
        <v>30.57</v>
      </c>
      <c r="G282">
        <v>796054</v>
      </c>
      <c r="H282">
        <v>5.4549000000000003</v>
      </c>
      <c r="I282" s="7">
        <v>1</v>
      </c>
    </row>
    <row r="283" spans="3:9" x14ac:dyDescent="0.25">
      <c r="C283" t="s">
        <v>41</v>
      </c>
      <c r="E283" t="s">
        <v>16</v>
      </c>
      <c r="F283">
        <v>29.35</v>
      </c>
      <c r="G283">
        <v>558291</v>
      </c>
      <c r="H283">
        <v>4.4440999999999997</v>
      </c>
      <c r="I283" s="7">
        <v>1</v>
      </c>
    </row>
    <row r="284" spans="3:9" x14ac:dyDescent="0.25">
      <c r="C284" t="s">
        <v>42</v>
      </c>
      <c r="E284" t="s">
        <v>16</v>
      </c>
      <c r="F284">
        <v>30.53</v>
      </c>
      <c r="G284">
        <v>844755</v>
      </c>
      <c r="H284">
        <v>7.9724000000000004</v>
      </c>
      <c r="I284" s="7">
        <v>1</v>
      </c>
    </row>
    <row r="285" spans="3:9" x14ac:dyDescent="0.25">
      <c r="C285" t="s">
        <v>43</v>
      </c>
      <c r="E285" t="s">
        <v>16</v>
      </c>
      <c r="F285">
        <v>31.53</v>
      </c>
      <c r="G285">
        <v>835263</v>
      </c>
      <c r="H285">
        <v>4.8048000000000002</v>
      </c>
      <c r="I285" s="7">
        <v>1</v>
      </c>
    </row>
    <row r="286" spans="3:9" x14ac:dyDescent="0.25">
      <c r="C286" t="s">
        <v>44</v>
      </c>
      <c r="E286" t="s">
        <v>16</v>
      </c>
      <c r="F286">
        <v>29.13</v>
      </c>
      <c r="G286">
        <v>549646</v>
      </c>
      <c r="H286">
        <v>5.0256999999999996</v>
      </c>
      <c r="I286" s="7">
        <v>1</v>
      </c>
    </row>
    <row r="287" spans="3:9" x14ac:dyDescent="0.25">
      <c r="C287" t="s">
        <v>46</v>
      </c>
      <c r="E287" t="s">
        <v>16</v>
      </c>
      <c r="F287">
        <v>30.81</v>
      </c>
      <c r="G287">
        <v>695786</v>
      </c>
      <c r="H287">
        <v>4.5616000000000003</v>
      </c>
      <c r="I287" s="7">
        <v>1</v>
      </c>
    </row>
    <row r="288" spans="3:9" x14ac:dyDescent="0.25">
      <c r="C288" t="s">
        <v>47</v>
      </c>
      <c r="E288" t="s">
        <v>16</v>
      </c>
      <c r="F288">
        <v>29.19</v>
      </c>
      <c r="G288">
        <v>505452</v>
      </c>
      <c r="H288">
        <v>5.0696000000000003</v>
      </c>
      <c r="I288" s="7">
        <v>1</v>
      </c>
    </row>
    <row r="289" spans="3:9" x14ac:dyDescent="0.25">
      <c r="C289" t="s">
        <v>48</v>
      </c>
      <c r="E289" t="s">
        <v>16</v>
      </c>
      <c r="F289">
        <v>30.16</v>
      </c>
      <c r="G289">
        <v>472438</v>
      </c>
      <c r="H289">
        <v>3.7523</v>
      </c>
      <c r="I289" s="7">
        <v>1</v>
      </c>
    </row>
    <row r="290" spans="3:9" x14ac:dyDescent="0.25">
      <c r="C290" t="s">
        <v>49</v>
      </c>
      <c r="E290" t="s">
        <v>16</v>
      </c>
      <c r="F290">
        <v>31.29</v>
      </c>
      <c r="G290">
        <v>886657</v>
      </c>
      <c r="H290">
        <v>5.1289999999999996</v>
      </c>
      <c r="I290" s="7">
        <v>1</v>
      </c>
    </row>
    <row r="291" spans="3:9" x14ac:dyDescent="0.25">
      <c r="C291" t="s">
        <v>50</v>
      </c>
      <c r="E291" t="s">
        <v>16</v>
      </c>
      <c r="F291">
        <v>32.89</v>
      </c>
      <c r="G291">
        <v>765051</v>
      </c>
      <c r="H291">
        <v>4.6173000000000002</v>
      </c>
      <c r="I291" s="7">
        <v>1</v>
      </c>
    </row>
    <row r="292" spans="3:9" x14ac:dyDescent="0.25">
      <c r="C292" t="s">
        <v>51</v>
      </c>
      <c r="E292" t="s">
        <v>16</v>
      </c>
      <c r="F292">
        <v>30.39</v>
      </c>
      <c r="G292">
        <v>401256</v>
      </c>
      <c r="H292">
        <v>2.4196</v>
      </c>
      <c r="I292" s="7">
        <v>1</v>
      </c>
    </row>
    <row r="293" spans="3:9" x14ac:dyDescent="0.25">
      <c r="C293" t="s">
        <v>39</v>
      </c>
      <c r="E293" t="s">
        <v>18</v>
      </c>
      <c r="F293">
        <v>18.16</v>
      </c>
      <c r="G293">
        <v>1434348</v>
      </c>
      <c r="H293">
        <v>0.63290000000000002</v>
      </c>
      <c r="I293" s="7">
        <v>1</v>
      </c>
    </row>
    <row r="294" spans="3:9" x14ac:dyDescent="0.25">
      <c r="C294" t="s">
        <v>40</v>
      </c>
      <c r="E294" t="s">
        <v>18</v>
      </c>
      <c r="F294">
        <v>19.43</v>
      </c>
      <c r="G294">
        <v>2975434</v>
      </c>
      <c r="H294">
        <v>1.0587</v>
      </c>
      <c r="I294" s="7">
        <v>1</v>
      </c>
    </row>
    <row r="295" spans="3:9" x14ac:dyDescent="0.25">
      <c r="C295" t="s">
        <v>41</v>
      </c>
      <c r="E295" t="s">
        <v>18</v>
      </c>
      <c r="F295">
        <v>18.18</v>
      </c>
      <c r="G295">
        <v>2283740</v>
      </c>
      <c r="H295">
        <v>1.0108999999999999</v>
      </c>
      <c r="I295" s="7">
        <v>1</v>
      </c>
    </row>
    <row r="296" spans="3:9" x14ac:dyDescent="0.25">
      <c r="C296" t="s">
        <v>42</v>
      </c>
      <c r="E296" t="s">
        <v>18</v>
      </c>
      <c r="F296">
        <v>19.45</v>
      </c>
      <c r="G296">
        <v>3153750</v>
      </c>
      <c r="H296">
        <v>1.3775999999999999</v>
      </c>
      <c r="I296" s="7">
        <v>1</v>
      </c>
    </row>
    <row r="297" spans="3:9" x14ac:dyDescent="0.25">
      <c r="C297" t="s">
        <v>43</v>
      </c>
      <c r="E297" t="s">
        <v>18</v>
      </c>
      <c r="F297">
        <v>22.82</v>
      </c>
      <c r="G297">
        <v>3591086</v>
      </c>
      <c r="H297">
        <v>1.2365999999999999</v>
      </c>
      <c r="I297" s="7">
        <v>1</v>
      </c>
    </row>
    <row r="298" spans="3:9" x14ac:dyDescent="0.25">
      <c r="C298" t="s">
        <v>44</v>
      </c>
      <c r="E298" t="s">
        <v>18</v>
      </c>
      <c r="F298">
        <v>16.72</v>
      </c>
      <c r="G298">
        <v>2541070</v>
      </c>
      <c r="H298">
        <v>0.96930000000000005</v>
      </c>
      <c r="I298" s="7">
        <v>1</v>
      </c>
    </row>
    <row r="299" spans="3:9" x14ac:dyDescent="0.25">
      <c r="C299" t="s">
        <v>46</v>
      </c>
      <c r="E299" t="s">
        <v>18</v>
      </c>
      <c r="F299">
        <v>22.01</v>
      </c>
      <c r="G299">
        <v>2190256</v>
      </c>
      <c r="H299">
        <v>0.72099999999999997</v>
      </c>
      <c r="I299" s="7">
        <v>1</v>
      </c>
    </row>
    <row r="300" spans="3:9" x14ac:dyDescent="0.25">
      <c r="C300" t="s">
        <v>47</v>
      </c>
      <c r="E300" t="s">
        <v>18</v>
      </c>
      <c r="F300">
        <v>17.350000000000001</v>
      </c>
      <c r="G300">
        <v>2257720</v>
      </c>
      <c r="H300">
        <v>0.9536</v>
      </c>
      <c r="I300" s="7">
        <v>1</v>
      </c>
    </row>
    <row r="301" spans="3:9" x14ac:dyDescent="0.25">
      <c r="C301" t="s">
        <v>48</v>
      </c>
      <c r="E301" t="s">
        <v>18</v>
      </c>
      <c r="F301">
        <v>19.03</v>
      </c>
      <c r="G301">
        <v>1822491</v>
      </c>
      <c r="H301">
        <v>0.83709999999999996</v>
      </c>
      <c r="I301" s="7">
        <v>1</v>
      </c>
    </row>
    <row r="302" spans="3:9" x14ac:dyDescent="0.25">
      <c r="C302" t="s">
        <v>49</v>
      </c>
      <c r="E302" t="s">
        <v>18</v>
      </c>
      <c r="F302">
        <v>22.6</v>
      </c>
      <c r="G302">
        <v>4057607</v>
      </c>
      <c r="H302">
        <v>1.0939000000000001</v>
      </c>
      <c r="I302" s="7">
        <v>1</v>
      </c>
    </row>
    <row r="303" spans="3:9" x14ac:dyDescent="0.25">
      <c r="C303" t="s">
        <v>50</v>
      </c>
      <c r="E303" t="s">
        <v>18</v>
      </c>
      <c r="F303">
        <v>26.86</v>
      </c>
      <c r="G303">
        <v>2690530</v>
      </c>
      <c r="H303">
        <v>0.85070000000000001</v>
      </c>
      <c r="I303" s="7">
        <v>1</v>
      </c>
    </row>
    <row r="304" spans="3:9" x14ac:dyDescent="0.25">
      <c r="C304" t="s">
        <v>51</v>
      </c>
      <c r="E304" t="s">
        <v>18</v>
      </c>
      <c r="F304">
        <v>19.38</v>
      </c>
      <c r="G304">
        <v>1679872</v>
      </c>
      <c r="H304">
        <v>0.63280000000000003</v>
      </c>
      <c r="I304" s="7">
        <v>1</v>
      </c>
    </row>
    <row r="305" spans="3:9" x14ac:dyDescent="0.25">
      <c r="C305" t="s">
        <v>39</v>
      </c>
      <c r="E305" t="s">
        <v>13</v>
      </c>
      <c r="F305">
        <v>26.49</v>
      </c>
      <c r="G305">
        <v>587303</v>
      </c>
      <c r="H305">
        <v>5.2900000000000003E-2</v>
      </c>
      <c r="I305" s="7"/>
    </row>
    <row r="306" spans="3:9" x14ac:dyDescent="0.25">
      <c r="C306" t="s">
        <v>40</v>
      </c>
      <c r="E306" t="s">
        <v>13</v>
      </c>
      <c r="F306">
        <v>28.58</v>
      </c>
      <c r="G306">
        <v>498578</v>
      </c>
      <c r="H306">
        <v>0.1522</v>
      </c>
      <c r="I306" s="7"/>
    </row>
    <row r="307" spans="3:9" x14ac:dyDescent="0.25">
      <c r="C307" t="s">
        <v>41</v>
      </c>
      <c r="E307" t="s">
        <v>13</v>
      </c>
      <c r="F307">
        <v>26.43</v>
      </c>
      <c r="G307">
        <v>344989</v>
      </c>
      <c r="H307">
        <v>0.15939999999999999</v>
      </c>
      <c r="I307" s="7"/>
    </row>
    <row r="308" spans="3:9" x14ac:dyDescent="0.25">
      <c r="C308" t="s">
        <v>42</v>
      </c>
      <c r="E308" t="s">
        <v>13</v>
      </c>
      <c r="F308">
        <v>28.66</v>
      </c>
      <c r="G308">
        <v>353184</v>
      </c>
      <c r="H308">
        <v>0.1336</v>
      </c>
      <c r="I308" s="7"/>
    </row>
    <row r="309" spans="3:9" x14ac:dyDescent="0.25">
      <c r="C309" t="s">
        <v>43</v>
      </c>
      <c r="E309" t="s">
        <v>13</v>
      </c>
      <c r="F309">
        <v>29.84</v>
      </c>
      <c r="G309">
        <v>468118</v>
      </c>
      <c r="H309">
        <v>0.1169</v>
      </c>
      <c r="I309" s="7"/>
    </row>
    <row r="310" spans="3:9" x14ac:dyDescent="0.25">
      <c r="C310" t="s">
        <v>44</v>
      </c>
      <c r="E310" t="s">
        <v>13</v>
      </c>
      <c r="F310">
        <v>25.92</v>
      </c>
      <c r="G310">
        <v>276515</v>
      </c>
      <c r="H310">
        <v>0.1242</v>
      </c>
      <c r="I310" s="7"/>
    </row>
    <row r="311" spans="3:9" x14ac:dyDescent="0.25">
      <c r="C311" t="s">
        <v>46</v>
      </c>
      <c r="E311" t="s">
        <v>13</v>
      </c>
      <c r="F311">
        <v>29.03</v>
      </c>
      <c r="G311">
        <v>508734</v>
      </c>
      <c r="H311">
        <v>8.4500000000000006E-2</v>
      </c>
      <c r="I311" s="7"/>
    </row>
    <row r="312" spans="3:9" x14ac:dyDescent="0.25">
      <c r="C312" t="s">
        <v>47</v>
      </c>
      <c r="E312" t="s">
        <v>13</v>
      </c>
      <c r="F312">
        <v>26.24</v>
      </c>
      <c r="G312">
        <v>353312</v>
      </c>
      <c r="H312">
        <v>5.6800000000000003E-2</v>
      </c>
      <c r="I312" s="7"/>
    </row>
    <row r="313" spans="3:9" x14ac:dyDescent="0.25">
      <c r="C313" t="s">
        <v>48</v>
      </c>
      <c r="E313" t="s">
        <v>13</v>
      </c>
      <c r="F313">
        <v>28.04</v>
      </c>
      <c r="G313">
        <v>454284</v>
      </c>
      <c r="H313">
        <v>8.9300000000000004E-2</v>
      </c>
      <c r="I313" s="7"/>
    </row>
    <row r="314" spans="3:9" x14ac:dyDescent="0.25">
      <c r="C314" t="s">
        <v>49</v>
      </c>
      <c r="E314" t="s">
        <v>13</v>
      </c>
      <c r="F314">
        <v>29.7</v>
      </c>
      <c r="G314">
        <v>492066</v>
      </c>
      <c r="H314">
        <v>8.9899999999999994E-2</v>
      </c>
      <c r="I314" s="7"/>
    </row>
    <row r="315" spans="3:9" x14ac:dyDescent="0.25">
      <c r="C315" t="s">
        <v>50</v>
      </c>
      <c r="E315" t="s">
        <v>13</v>
      </c>
      <c r="F315">
        <v>31.94</v>
      </c>
      <c r="G315">
        <v>517696</v>
      </c>
      <c r="H315">
        <v>7.5200000000000003E-2</v>
      </c>
      <c r="I315" s="7"/>
    </row>
    <row r="316" spans="3:9" x14ac:dyDescent="0.25">
      <c r="C316" t="s">
        <v>51</v>
      </c>
      <c r="E316" t="s">
        <v>13</v>
      </c>
      <c r="F316">
        <v>28.51</v>
      </c>
      <c r="G316">
        <v>474418</v>
      </c>
      <c r="H316">
        <v>4.9799999999999997E-2</v>
      </c>
      <c r="I316" s="7"/>
    </row>
    <row r="317" spans="3:9" x14ac:dyDescent="0.25">
      <c r="C317" t="s">
        <v>39</v>
      </c>
      <c r="E317" t="s">
        <v>15</v>
      </c>
      <c r="F317">
        <v>18.98</v>
      </c>
      <c r="G317">
        <v>2055813</v>
      </c>
      <c r="H317">
        <v>5.4999999999999997E-3</v>
      </c>
      <c r="I317" s="7"/>
    </row>
    <row r="318" spans="3:9" x14ac:dyDescent="0.25">
      <c r="C318" t="s">
        <v>40</v>
      </c>
      <c r="E318" t="s">
        <v>15</v>
      </c>
      <c r="F318">
        <v>21.73</v>
      </c>
      <c r="G318">
        <v>2868770</v>
      </c>
      <c r="H318">
        <v>2.3199999999999998E-2</v>
      </c>
      <c r="I318" s="7"/>
    </row>
    <row r="319" spans="3:9" x14ac:dyDescent="0.25">
      <c r="C319" t="s">
        <v>41</v>
      </c>
      <c r="E319" t="s">
        <v>15</v>
      </c>
      <c r="F319">
        <v>19.61</v>
      </c>
      <c r="G319">
        <v>1979061</v>
      </c>
      <c r="H319">
        <v>1.0999999999999999E-2</v>
      </c>
      <c r="I319" s="7"/>
    </row>
    <row r="320" spans="3:9" x14ac:dyDescent="0.25">
      <c r="C320" t="s">
        <v>42</v>
      </c>
      <c r="E320" t="s">
        <v>15</v>
      </c>
      <c r="F320">
        <v>20.38</v>
      </c>
      <c r="G320">
        <v>2053007</v>
      </c>
      <c r="H320">
        <v>0.47489999999999999</v>
      </c>
      <c r="I320" s="7"/>
    </row>
    <row r="321" spans="3:9" x14ac:dyDescent="0.25">
      <c r="C321" t="s">
        <v>43</v>
      </c>
      <c r="E321" t="s">
        <v>15</v>
      </c>
      <c r="F321">
        <v>23.65</v>
      </c>
      <c r="G321">
        <v>2675586</v>
      </c>
      <c r="H321">
        <v>0.39850000000000002</v>
      </c>
      <c r="I321" s="7"/>
    </row>
    <row r="322" spans="3:9" x14ac:dyDescent="0.25">
      <c r="C322" t="s">
        <v>44</v>
      </c>
      <c r="E322" t="s">
        <v>15</v>
      </c>
      <c r="F322">
        <v>17.920000000000002</v>
      </c>
      <c r="G322">
        <v>2399822</v>
      </c>
      <c r="H322">
        <v>0.30909999999999999</v>
      </c>
      <c r="I322" s="7"/>
    </row>
    <row r="323" spans="3:9" x14ac:dyDescent="0.25">
      <c r="C323" t="s">
        <v>46</v>
      </c>
      <c r="E323" t="s">
        <v>15</v>
      </c>
      <c r="F323">
        <v>23.13</v>
      </c>
      <c r="G323">
        <v>2879006</v>
      </c>
      <c r="H323">
        <v>1.7000000000000001E-2</v>
      </c>
      <c r="I323" s="7"/>
    </row>
    <row r="324" spans="3:9" x14ac:dyDescent="0.25">
      <c r="C324" t="s">
        <v>47</v>
      </c>
      <c r="E324" t="s">
        <v>15</v>
      </c>
      <c r="F324">
        <v>18.63</v>
      </c>
      <c r="G324">
        <v>2165303</v>
      </c>
      <c r="H324">
        <v>5.8999999999999999E-3</v>
      </c>
      <c r="I324" s="7"/>
    </row>
    <row r="325" spans="3:9" x14ac:dyDescent="0.25">
      <c r="C325" t="s">
        <v>48</v>
      </c>
      <c r="E325" t="s">
        <v>15</v>
      </c>
      <c r="F325">
        <v>21.22</v>
      </c>
      <c r="G325">
        <v>2017846</v>
      </c>
      <c r="H325">
        <v>2.47E-2</v>
      </c>
      <c r="I325" s="7"/>
    </row>
    <row r="326" spans="3:9" x14ac:dyDescent="0.25">
      <c r="C326" t="s">
        <v>49</v>
      </c>
      <c r="E326" t="s">
        <v>15</v>
      </c>
      <c r="F326">
        <v>23.46</v>
      </c>
      <c r="G326">
        <v>3657481</v>
      </c>
      <c r="H326">
        <v>0.32029999999999997</v>
      </c>
      <c r="I326" s="7"/>
    </row>
    <row r="327" spans="3:9" x14ac:dyDescent="0.25">
      <c r="C327" t="s">
        <v>50</v>
      </c>
      <c r="E327" t="s">
        <v>15</v>
      </c>
      <c r="F327">
        <v>27.44</v>
      </c>
      <c r="G327">
        <v>2876169</v>
      </c>
      <c r="H327">
        <v>0.29809999999999998</v>
      </c>
      <c r="I327" s="7"/>
    </row>
    <row r="328" spans="3:9" x14ac:dyDescent="0.25">
      <c r="C328" t="s">
        <v>51</v>
      </c>
      <c r="E328" t="s">
        <v>15</v>
      </c>
      <c r="F328">
        <v>21.24</v>
      </c>
      <c r="G328">
        <v>2303548</v>
      </c>
      <c r="H328">
        <v>0.13189999999999999</v>
      </c>
      <c r="I328" s="7"/>
    </row>
    <row r="329" spans="3:9" x14ac:dyDescent="0.25">
      <c r="C329" t="s">
        <v>39</v>
      </c>
      <c r="E329" t="s">
        <v>17</v>
      </c>
      <c r="F329">
        <v>29.35</v>
      </c>
      <c r="G329">
        <v>190411</v>
      </c>
      <c r="H329">
        <v>1.8227</v>
      </c>
      <c r="I329" s="7"/>
    </row>
    <row r="330" spans="3:9" x14ac:dyDescent="0.25">
      <c r="C330" t="s">
        <v>40</v>
      </c>
      <c r="E330" t="s">
        <v>17</v>
      </c>
      <c r="F330">
        <v>30.57</v>
      </c>
      <c r="G330">
        <v>145933</v>
      </c>
      <c r="H330">
        <v>5.4549000000000003</v>
      </c>
      <c r="I330" s="7"/>
    </row>
    <row r="331" spans="3:9" x14ac:dyDescent="0.25">
      <c r="C331" t="s">
        <v>41</v>
      </c>
      <c r="E331" t="s">
        <v>17</v>
      </c>
      <c r="F331">
        <v>29.35</v>
      </c>
      <c r="G331">
        <v>125624</v>
      </c>
      <c r="H331">
        <v>4.4440999999999997</v>
      </c>
      <c r="I331" s="7"/>
    </row>
    <row r="332" spans="3:9" x14ac:dyDescent="0.25">
      <c r="C332" t="s">
        <v>42</v>
      </c>
      <c r="E332" t="s">
        <v>17</v>
      </c>
      <c r="F332">
        <v>30.53</v>
      </c>
      <c r="G332">
        <v>105959</v>
      </c>
      <c r="H332">
        <v>7.9724000000000004</v>
      </c>
      <c r="I332" s="7"/>
    </row>
    <row r="333" spans="3:9" x14ac:dyDescent="0.25">
      <c r="C333" t="s">
        <v>43</v>
      </c>
      <c r="E333" t="s">
        <v>17</v>
      </c>
      <c r="F333">
        <v>31.53</v>
      </c>
      <c r="G333">
        <v>173841</v>
      </c>
      <c r="H333">
        <v>4.8048000000000002</v>
      </c>
      <c r="I333" s="7"/>
    </row>
    <row r="334" spans="3:9" x14ac:dyDescent="0.25">
      <c r="C334" t="s">
        <v>44</v>
      </c>
      <c r="E334" t="s">
        <v>17</v>
      </c>
      <c r="F334">
        <v>29.13</v>
      </c>
      <c r="G334">
        <v>109367</v>
      </c>
      <c r="H334">
        <v>5.0256999999999996</v>
      </c>
      <c r="I334" s="7"/>
    </row>
    <row r="335" spans="3:9" x14ac:dyDescent="0.25">
      <c r="C335" t="s">
        <v>46</v>
      </c>
      <c r="E335" t="s">
        <v>17</v>
      </c>
      <c r="F335">
        <v>30.81</v>
      </c>
      <c r="G335">
        <v>152530</v>
      </c>
      <c r="H335">
        <v>4.5616000000000003</v>
      </c>
      <c r="I335" s="7"/>
    </row>
    <row r="336" spans="3:9" x14ac:dyDescent="0.25">
      <c r="C336" t="s">
        <v>47</v>
      </c>
      <c r="E336" t="s">
        <v>17</v>
      </c>
      <c r="F336">
        <v>29.19</v>
      </c>
      <c r="G336">
        <v>99702</v>
      </c>
      <c r="H336">
        <v>5.0696000000000003</v>
      </c>
      <c r="I336" s="7"/>
    </row>
    <row r="337" spans="3:9" x14ac:dyDescent="0.25">
      <c r="C337" t="s">
        <v>48</v>
      </c>
      <c r="E337" t="s">
        <v>17</v>
      </c>
      <c r="F337">
        <v>30.16</v>
      </c>
      <c r="G337">
        <v>125906</v>
      </c>
      <c r="H337">
        <v>3.7523</v>
      </c>
      <c r="I337" s="7"/>
    </row>
    <row r="338" spans="3:9" x14ac:dyDescent="0.25">
      <c r="C338" t="s">
        <v>49</v>
      </c>
      <c r="E338" t="s">
        <v>17</v>
      </c>
      <c r="F338">
        <v>31.29</v>
      </c>
      <c r="G338">
        <v>172873</v>
      </c>
      <c r="H338">
        <v>5.1289999999999996</v>
      </c>
      <c r="I338" s="7"/>
    </row>
    <row r="339" spans="3:9" x14ac:dyDescent="0.25">
      <c r="C339" t="s">
        <v>50</v>
      </c>
      <c r="E339" t="s">
        <v>17</v>
      </c>
      <c r="F339">
        <v>32.89</v>
      </c>
      <c r="G339">
        <v>165691</v>
      </c>
      <c r="H339">
        <v>4.6173000000000002</v>
      </c>
      <c r="I339" s="7"/>
    </row>
    <row r="340" spans="3:9" x14ac:dyDescent="0.25">
      <c r="C340" t="s">
        <v>51</v>
      </c>
      <c r="E340" t="s">
        <v>17</v>
      </c>
      <c r="F340">
        <v>30.39</v>
      </c>
      <c r="G340">
        <v>165832</v>
      </c>
      <c r="H340">
        <v>2.4196</v>
      </c>
      <c r="I340" s="7"/>
    </row>
    <row r="341" spans="3:9" x14ac:dyDescent="0.25">
      <c r="C341" t="s">
        <v>39</v>
      </c>
      <c r="E341" t="s">
        <v>19</v>
      </c>
      <c r="F341">
        <v>18.16</v>
      </c>
      <c r="G341">
        <v>2266456</v>
      </c>
      <c r="H341">
        <v>0.63290000000000002</v>
      </c>
      <c r="I341" s="7"/>
    </row>
    <row r="342" spans="3:9" x14ac:dyDescent="0.25">
      <c r="C342" t="s">
        <v>40</v>
      </c>
      <c r="E342" t="s">
        <v>19</v>
      </c>
      <c r="F342">
        <v>19.43</v>
      </c>
      <c r="G342">
        <v>2810409</v>
      </c>
      <c r="H342">
        <v>1.0587</v>
      </c>
      <c r="I342" s="7"/>
    </row>
    <row r="343" spans="3:9" x14ac:dyDescent="0.25">
      <c r="C343" t="s">
        <v>41</v>
      </c>
      <c r="E343" t="s">
        <v>19</v>
      </c>
      <c r="F343">
        <v>18.18</v>
      </c>
      <c r="G343">
        <v>2259040</v>
      </c>
      <c r="H343">
        <v>1.0108999999999999</v>
      </c>
      <c r="I343" s="7"/>
    </row>
    <row r="344" spans="3:9" x14ac:dyDescent="0.25">
      <c r="C344" t="s">
        <v>42</v>
      </c>
      <c r="E344" t="s">
        <v>19</v>
      </c>
      <c r="F344">
        <v>19.45</v>
      </c>
      <c r="G344">
        <v>2289300</v>
      </c>
      <c r="H344">
        <v>1.3775999999999999</v>
      </c>
      <c r="I344" s="7"/>
    </row>
    <row r="345" spans="3:9" x14ac:dyDescent="0.25">
      <c r="C345" t="s">
        <v>43</v>
      </c>
      <c r="E345" t="s">
        <v>19</v>
      </c>
      <c r="F345">
        <v>22.82</v>
      </c>
      <c r="G345">
        <v>2903906</v>
      </c>
      <c r="H345">
        <v>1.2365999999999999</v>
      </c>
      <c r="I345" s="7"/>
    </row>
    <row r="346" spans="3:9" x14ac:dyDescent="0.25">
      <c r="C346" t="s">
        <v>44</v>
      </c>
      <c r="E346" t="s">
        <v>19</v>
      </c>
      <c r="F346">
        <v>16.72</v>
      </c>
      <c r="G346">
        <v>2621654</v>
      </c>
      <c r="H346">
        <v>0.96930000000000005</v>
      </c>
      <c r="I346" s="7"/>
    </row>
    <row r="347" spans="3:9" x14ac:dyDescent="0.25">
      <c r="C347" t="s">
        <v>46</v>
      </c>
      <c r="E347" t="s">
        <v>19</v>
      </c>
      <c r="F347">
        <v>22.01</v>
      </c>
      <c r="G347">
        <v>3037852</v>
      </c>
      <c r="H347">
        <v>0.72099999999999997</v>
      </c>
      <c r="I347" s="7"/>
    </row>
    <row r="348" spans="3:9" x14ac:dyDescent="0.25">
      <c r="C348" t="s">
        <v>47</v>
      </c>
      <c r="E348" t="s">
        <v>19</v>
      </c>
      <c r="F348">
        <v>17.350000000000001</v>
      </c>
      <c r="G348">
        <v>2367489</v>
      </c>
      <c r="H348">
        <v>0.9536</v>
      </c>
      <c r="I348" s="7"/>
    </row>
    <row r="349" spans="3:9" x14ac:dyDescent="0.25">
      <c r="C349" t="s">
        <v>48</v>
      </c>
      <c r="E349" t="s">
        <v>19</v>
      </c>
      <c r="F349">
        <v>19.03</v>
      </c>
      <c r="G349">
        <v>2177159</v>
      </c>
      <c r="H349">
        <v>0.83709999999999996</v>
      </c>
      <c r="I349" s="7"/>
    </row>
    <row r="350" spans="3:9" x14ac:dyDescent="0.25">
      <c r="C350" t="s">
        <v>49</v>
      </c>
      <c r="E350" t="s">
        <v>19</v>
      </c>
      <c r="F350">
        <v>22.6</v>
      </c>
      <c r="G350">
        <v>3709199</v>
      </c>
      <c r="H350">
        <v>1.0939000000000001</v>
      </c>
      <c r="I350" s="7"/>
    </row>
    <row r="351" spans="3:9" x14ac:dyDescent="0.25">
      <c r="C351" t="s">
        <v>50</v>
      </c>
      <c r="E351" t="s">
        <v>19</v>
      </c>
      <c r="F351">
        <v>26.86</v>
      </c>
      <c r="G351">
        <v>3162811</v>
      </c>
      <c r="H351">
        <v>0.85070000000000001</v>
      </c>
      <c r="I351" s="7"/>
    </row>
    <row r="352" spans="3:9" x14ac:dyDescent="0.25">
      <c r="C352" t="s">
        <v>51</v>
      </c>
      <c r="E352" t="s">
        <v>19</v>
      </c>
      <c r="F352">
        <v>19.38</v>
      </c>
      <c r="G352">
        <v>2654654</v>
      </c>
      <c r="H352">
        <v>0.63280000000000003</v>
      </c>
      <c r="I352" s="7"/>
    </row>
  </sheetData>
  <sortState ref="C257:I352">
    <sortCondition ref="I257:I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abSelected="1" workbookViewId="0">
      <pane ySplit="1" topLeftCell="A2" activePane="bottomLeft" state="frozen"/>
      <selection pane="bottomLeft" activeCell="A90" sqref="A90"/>
    </sheetView>
  </sheetViews>
  <sheetFormatPr defaultRowHeight="11.25" x14ac:dyDescent="0.2"/>
  <cols>
    <col min="1" max="2" width="16.28515625" style="2" customWidth="1"/>
    <col min="3" max="3" width="14.7109375" style="1" bestFit="1" customWidth="1"/>
    <col min="4" max="4" width="10.140625" style="2" bestFit="1" customWidth="1"/>
    <col min="5" max="5" width="10.85546875" style="2" bestFit="1" customWidth="1"/>
    <col min="6" max="6" width="8.42578125" style="2" customWidth="1"/>
    <col min="7" max="7" width="8.28515625" style="2" customWidth="1"/>
    <col min="8" max="9" width="8.7109375" style="16" customWidth="1"/>
    <col min="10" max="10" width="2.7109375" style="1" bestFit="1" customWidth="1"/>
    <col min="11" max="12" width="8.85546875" style="2" customWidth="1"/>
    <col min="13" max="13" width="7.85546875" style="22" customWidth="1"/>
    <col min="14" max="14" width="7.140625" style="21" customWidth="1"/>
    <col min="15" max="15" width="7.140625" style="22" customWidth="1"/>
    <col min="16" max="16" width="5.85546875" style="16" customWidth="1"/>
    <col min="17" max="17" width="5.85546875" style="18" customWidth="1"/>
    <col min="18" max="18" width="5.85546875" style="16" customWidth="1"/>
    <col min="19" max="16384" width="9.140625" style="1"/>
  </cols>
  <sheetData>
    <row r="1" spans="1:18" s="12" customFormat="1" ht="45" x14ac:dyDescent="0.25">
      <c r="A1" s="12" t="s">
        <v>29</v>
      </c>
      <c r="B1" s="12" t="s">
        <v>36</v>
      </c>
      <c r="C1" s="12" t="s">
        <v>30</v>
      </c>
      <c r="D1" s="12" t="s">
        <v>31</v>
      </c>
      <c r="E1" s="12" t="s">
        <v>32</v>
      </c>
      <c r="F1" s="12" t="s">
        <v>57</v>
      </c>
      <c r="G1" s="12" t="s">
        <v>33</v>
      </c>
      <c r="H1" s="14" t="s">
        <v>79</v>
      </c>
      <c r="I1" s="14" t="s">
        <v>80</v>
      </c>
      <c r="K1" s="12" t="s">
        <v>45</v>
      </c>
      <c r="L1" s="12" t="s">
        <v>52</v>
      </c>
      <c r="M1" s="13" t="s">
        <v>111</v>
      </c>
      <c r="N1" s="13" t="s">
        <v>53</v>
      </c>
      <c r="O1" s="13" t="s">
        <v>54</v>
      </c>
      <c r="P1" s="14" t="s">
        <v>81</v>
      </c>
      <c r="Q1" s="14" t="s">
        <v>82</v>
      </c>
      <c r="R1" s="14" t="s">
        <v>83</v>
      </c>
    </row>
    <row r="2" spans="1:18" x14ac:dyDescent="0.2">
      <c r="A2" s="2" t="s">
        <v>0</v>
      </c>
      <c r="B2" s="2" t="s">
        <v>34</v>
      </c>
      <c r="C2" s="1" t="s">
        <v>1</v>
      </c>
      <c r="D2" s="2">
        <v>31.4</v>
      </c>
      <c r="E2" s="5">
        <v>316916</v>
      </c>
      <c r="F2" s="5">
        <v>1194107.0082893744</v>
      </c>
      <c r="G2" s="4">
        <v>0.26540000000000002</v>
      </c>
      <c r="J2" s="6">
        <v>1</v>
      </c>
      <c r="K2" s="3">
        <f>G2*20</f>
        <v>5.3080000000000007</v>
      </c>
      <c r="L2" s="3">
        <v>1</v>
      </c>
      <c r="M2" s="19">
        <f>K2/L2</f>
        <v>5.3080000000000007</v>
      </c>
      <c r="N2" s="20">
        <f>AVERAGE(M2:M4)</f>
        <v>6.95</v>
      </c>
      <c r="O2" s="19">
        <f>STDEV(M2:M4)</f>
        <v>1.7321212428695576</v>
      </c>
      <c r="P2" s="15"/>
      <c r="Q2" s="17"/>
      <c r="R2" s="15"/>
    </row>
    <row r="3" spans="1:18" x14ac:dyDescent="0.2">
      <c r="A3" s="2" t="s">
        <v>2</v>
      </c>
      <c r="B3" s="2" t="s">
        <v>34</v>
      </c>
      <c r="C3" s="1" t="s">
        <v>1</v>
      </c>
      <c r="D3" s="2">
        <v>29.1</v>
      </c>
      <c r="E3" s="5">
        <v>362305</v>
      </c>
      <c r="F3" s="5">
        <v>827180.36529680365</v>
      </c>
      <c r="G3" s="4">
        <v>0.438</v>
      </c>
      <c r="J3" s="6">
        <v>2</v>
      </c>
      <c r="K3" s="3">
        <f t="shared" ref="K3:K49" si="0">G3*20</f>
        <v>8.76</v>
      </c>
      <c r="L3" s="3">
        <v>1</v>
      </c>
      <c r="M3" s="19">
        <f t="shared" ref="M3:M49" si="1">K3/L3</f>
        <v>8.76</v>
      </c>
    </row>
    <row r="4" spans="1:18" x14ac:dyDescent="0.2">
      <c r="A4" s="2" t="s">
        <v>3</v>
      </c>
      <c r="B4" s="2" t="s">
        <v>34</v>
      </c>
      <c r="C4" s="1" t="s">
        <v>1</v>
      </c>
      <c r="D4" s="2">
        <v>24.46</v>
      </c>
      <c r="E4" s="5">
        <v>232053</v>
      </c>
      <c r="F4" s="5">
        <v>684320.25951046881</v>
      </c>
      <c r="G4" s="4">
        <v>0.33910000000000001</v>
      </c>
      <c r="J4" s="6">
        <v>3</v>
      </c>
      <c r="K4" s="3">
        <f t="shared" si="0"/>
        <v>6.782</v>
      </c>
      <c r="L4" s="3">
        <v>1</v>
      </c>
      <c r="M4" s="19">
        <f t="shared" si="1"/>
        <v>6.782</v>
      </c>
    </row>
    <row r="5" spans="1:18" x14ac:dyDescent="0.2">
      <c r="A5" s="2" t="s">
        <v>4</v>
      </c>
      <c r="B5" s="2" t="s">
        <v>34</v>
      </c>
      <c r="C5" s="1" t="s">
        <v>1</v>
      </c>
      <c r="D5" s="2">
        <v>27.6</v>
      </c>
      <c r="E5" s="5">
        <v>145045</v>
      </c>
      <c r="F5" s="5">
        <v>972803.48759221996</v>
      </c>
      <c r="G5" s="4">
        <v>0.14910000000000001</v>
      </c>
      <c r="H5" s="39">
        <v>0.49409999999999998</v>
      </c>
      <c r="I5" s="39"/>
      <c r="J5" s="6">
        <v>4</v>
      </c>
      <c r="K5" s="3">
        <f t="shared" si="0"/>
        <v>2.9820000000000002</v>
      </c>
      <c r="L5" s="3">
        <v>1</v>
      </c>
      <c r="M5" s="19">
        <f>K5/L5</f>
        <v>2.9820000000000002</v>
      </c>
      <c r="N5" s="20">
        <f>AVERAGE(M5:M7)</f>
        <v>6.1260000000000003</v>
      </c>
      <c r="O5" s="19">
        <f>STDEV(M5:M7)</f>
        <v>2.773506084363254</v>
      </c>
      <c r="P5" s="15">
        <f>(H5*20)/L5</f>
        <v>9.8819999999999997</v>
      </c>
      <c r="Q5" s="17">
        <f>AVERAGE(P5:P7)</f>
        <v>8.0733333333333324</v>
      </c>
      <c r="R5" s="15">
        <f>STDEV(P5:P7)</f>
        <v>1.5664920470060901</v>
      </c>
    </row>
    <row r="6" spans="1:18" x14ac:dyDescent="0.2">
      <c r="A6" s="2" t="s">
        <v>5</v>
      </c>
      <c r="B6" s="2" t="s">
        <v>34</v>
      </c>
      <c r="C6" s="1" t="s">
        <v>1</v>
      </c>
      <c r="D6" s="2">
        <v>24.45</v>
      </c>
      <c r="E6" s="5">
        <v>255332</v>
      </c>
      <c r="F6" s="5">
        <v>620792.60880136152</v>
      </c>
      <c r="G6" s="4">
        <v>0.4113</v>
      </c>
      <c r="H6" s="39">
        <v>0.35949999999999999</v>
      </c>
      <c r="I6" s="39">
        <v>0.29849999999999999</v>
      </c>
      <c r="J6" s="6">
        <v>5</v>
      </c>
      <c r="K6" s="3">
        <f t="shared" si="0"/>
        <v>8.2259999999999991</v>
      </c>
      <c r="L6" s="3">
        <v>1</v>
      </c>
      <c r="M6" s="19">
        <f t="shared" si="1"/>
        <v>8.2259999999999991</v>
      </c>
      <c r="P6" s="15">
        <f>(H6*20)/L6</f>
        <v>7.1899999999999995</v>
      </c>
    </row>
    <row r="7" spans="1:18" x14ac:dyDescent="0.2">
      <c r="A7" s="2" t="s">
        <v>6</v>
      </c>
      <c r="B7" s="2" t="s">
        <v>34</v>
      </c>
      <c r="C7" s="1" t="s">
        <v>1</v>
      </c>
      <c r="D7" s="2">
        <v>30.56</v>
      </c>
      <c r="E7" s="5">
        <v>344812</v>
      </c>
      <c r="F7" s="5">
        <v>961818.68898186891</v>
      </c>
      <c r="G7" s="4">
        <v>0.35849999999999999</v>
      </c>
      <c r="H7" s="39">
        <v>0.3574</v>
      </c>
      <c r="I7" s="39"/>
      <c r="J7" s="6">
        <v>6</v>
      </c>
      <c r="K7" s="3">
        <f t="shared" si="0"/>
        <v>7.17</v>
      </c>
      <c r="L7" s="3">
        <v>1</v>
      </c>
      <c r="M7" s="19">
        <f t="shared" si="1"/>
        <v>7.17</v>
      </c>
      <c r="P7" s="15">
        <f>(H7*20)/L7</f>
        <v>7.1479999999999997</v>
      </c>
    </row>
    <row r="8" spans="1:18" x14ac:dyDescent="0.2">
      <c r="A8" s="2" t="s">
        <v>7</v>
      </c>
      <c r="B8" s="2" t="s">
        <v>34</v>
      </c>
      <c r="C8" s="1" t="s">
        <v>1</v>
      </c>
      <c r="D8" s="2">
        <v>24.64</v>
      </c>
      <c r="E8" s="5">
        <v>173239</v>
      </c>
      <c r="F8" s="5">
        <v>873180.44354838715</v>
      </c>
      <c r="G8" s="4">
        <v>0.19839999999999999</v>
      </c>
      <c r="H8" s="39"/>
      <c r="I8" s="39"/>
      <c r="J8" s="6">
        <v>7</v>
      </c>
      <c r="K8" s="3">
        <f t="shared" si="0"/>
        <v>3.968</v>
      </c>
      <c r="L8" s="3">
        <v>1</v>
      </c>
      <c r="M8" s="19">
        <f t="shared" si="1"/>
        <v>3.968</v>
      </c>
      <c r="N8" s="20">
        <f>AVERAGE(M8:M10)</f>
        <v>3.5219999999999998</v>
      </c>
      <c r="O8" s="19">
        <f>STDEV(M8:M10)</f>
        <v>2.3174149391077976</v>
      </c>
      <c r="P8" s="15"/>
      <c r="Q8" s="17"/>
      <c r="R8" s="15"/>
    </row>
    <row r="9" spans="1:18" x14ac:dyDescent="0.2">
      <c r="A9" s="2" t="s">
        <v>8</v>
      </c>
      <c r="B9" s="2" t="s">
        <v>34</v>
      </c>
      <c r="C9" s="1" t="s">
        <v>1</v>
      </c>
      <c r="D9" s="2">
        <v>24.69</v>
      </c>
      <c r="E9" s="5">
        <v>178913</v>
      </c>
      <c r="F9" s="5">
        <v>640805.87392550148</v>
      </c>
      <c r="G9" s="4">
        <v>0.2792</v>
      </c>
      <c r="H9" s="39"/>
      <c r="I9" s="39"/>
      <c r="J9" s="6">
        <v>8</v>
      </c>
      <c r="K9" s="3">
        <f t="shared" si="0"/>
        <v>5.5839999999999996</v>
      </c>
      <c r="L9" s="3">
        <v>1</v>
      </c>
      <c r="M9" s="19">
        <f t="shared" si="1"/>
        <v>5.5839999999999996</v>
      </c>
    </row>
    <row r="10" spans="1:18" x14ac:dyDescent="0.2">
      <c r="A10" s="2" t="s">
        <v>9</v>
      </c>
      <c r="B10" s="2" t="s">
        <v>34</v>
      </c>
      <c r="C10" s="1" t="s">
        <v>1</v>
      </c>
      <c r="D10" s="2">
        <v>31.66</v>
      </c>
      <c r="E10" s="5">
        <v>64999</v>
      </c>
      <c r="F10" s="5">
        <v>1282031.5581854044</v>
      </c>
      <c r="G10" s="4">
        <v>5.0700000000000002E-2</v>
      </c>
      <c r="H10" s="39"/>
      <c r="I10" s="39"/>
      <c r="J10" s="6">
        <v>9</v>
      </c>
      <c r="K10" s="3">
        <f t="shared" si="0"/>
        <v>1.014</v>
      </c>
      <c r="L10" s="3">
        <v>1</v>
      </c>
      <c r="M10" s="19">
        <f t="shared" si="1"/>
        <v>1.014</v>
      </c>
    </row>
    <row r="11" spans="1:18" x14ac:dyDescent="0.2">
      <c r="A11" s="2" t="s">
        <v>10</v>
      </c>
      <c r="B11" s="2" t="s">
        <v>34</v>
      </c>
      <c r="C11" s="1" t="s">
        <v>1</v>
      </c>
      <c r="D11" s="2">
        <v>24.66</v>
      </c>
      <c r="E11" s="5">
        <v>29620</v>
      </c>
      <c r="F11" s="5">
        <v>645315.90413943352</v>
      </c>
      <c r="G11" s="4">
        <v>4.5900000000000003E-2</v>
      </c>
      <c r="H11" s="39"/>
      <c r="I11" s="39"/>
      <c r="J11" s="6">
        <v>10</v>
      </c>
      <c r="K11" s="3">
        <f t="shared" si="0"/>
        <v>0.91800000000000004</v>
      </c>
      <c r="L11" s="3">
        <v>1</v>
      </c>
      <c r="M11" s="19">
        <f t="shared" si="1"/>
        <v>0.91800000000000004</v>
      </c>
      <c r="N11" s="20">
        <f>AVERAGE(M11:M13)</f>
        <v>3.3346666666666667</v>
      </c>
      <c r="O11" s="19">
        <f>STDEV(M11:M13)</f>
        <v>2.2817732870145835</v>
      </c>
      <c r="P11" s="15"/>
      <c r="Q11" s="17"/>
      <c r="R11" s="15"/>
    </row>
    <row r="12" spans="1:18" x14ac:dyDescent="0.2">
      <c r="A12" s="2" t="s">
        <v>11</v>
      </c>
      <c r="B12" s="2" t="s">
        <v>34</v>
      </c>
      <c r="C12" s="1" t="s">
        <v>1</v>
      </c>
      <c r="D12" s="2">
        <v>24.76</v>
      </c>
      <c r="E12" s="5">
        <v>182645</v>
      </c>
      <c r="F12" s="5">
        <v>670011.00513573003</v>
      </c>
      <c r="G12" s="4">
        <v>0.27260000000000001</v>
      </c>
      <c r="H12" s="39"/>
      <c r="I12" s="39"/>
      <c r="J12" s="6">
        <v>11</v>
      </c>
      <c r="K12" s="3">
        <f t="shared" si="0"/>
        <v>5.452</v>
      </c>
      <c r="L12" s="3">
        <v>1</v>
      </c>
      <c r="M12" s="19">
        <f t="shared" si="1"/>
        <v>5.452</v>
      </c>
    </row>
    <row r="13" spans="1:18" x14ac:dyDescent="0.2">
      <c r="A13" s="2" t="s">
        <v>12</v>
      </c>
      <c r="B13" s="2" t="s">
        <v>34</v>
      </c>
      <c r="C13" s="1" t="s">
        <v>1</v>
      </c>
      <c r="D13" s="2">
        <v>24.79</v>
      </c>
      <c r="E13" s="5">
        <v>187416</v>
      </c>
      <c r="F13" s="5">
        <v>1031458.4479911943</v>
      </c>
      <c r="G13" s="4">
        <v>0.1817</v>
      </c>
      <c r="H13" s="39"/>
      <c r="I13" s="39"/>
      <c r="J13" s="6">
        <v>12</v>
      </c>
      <c r="K13" s="3">
        <f t="shared" si="0"/>
        <v>3.6339999999999999</v>
      </c>
      <c r="L13" s="3">
        <v>1</v>
      </c>
      <c r="M13" s="19">
        <f t="shared" si="1"/>
        <v>3.6339999999999999</v>
      </c>
    </row>
    <row r="14" spans="1:18" x14ac:dyDescent="0.2">
      <c r="A14" s="2" t="s">
        <v>0</v>
      </c>
      <c r="B14" s="2" t="s">
        <v>35</v>
      </c>
      <c r="C14" s="1" t="s">
        <v>14</v>
      </c>
      <c r="D14" s="2">
        <v>23.05</v>
      </c>
      <c r="E14" s="5">
        <v>7842</v>
      </c>
      <c r="F14" s="5">
        <v>3921000</v>
      </c>
      <c r="G14" s="4">
        <v>2E-3</v>
      </c>
      <c r="H14" s="39"/>
      <c r="I14" s="39"/>
      <c r="J14" s="6">
        <v>1</v>
      </c>
      <c r="K14" s="3">
        <f t="shared" si="0"/>
        <v>0.04</v>
      </c>
      <c r="L14" s="3">
        <v>1</v>
      </c>
      <c r="M14" s="19">
        <f t="shared" si="1"/>
        <v>0.04</v>
      </c>
      <c r="N14" s="20">
        <f>AVERAGE(M14:M16)</f>
        <v>0.14333333333333334</v>
      </c>
      <c r="O14" s="19">
        <f>STDEV(M14:M16)</f>
        <v>0.16196707484341794</v>
      </c>
      <c r="P14" s="15"/>
      <c r="Q14" s="17"/>
      <c r="R14" s="15"/>
    </row>
    <row r="15" spans="1:18" x14ac:dyDescent="0.2">
      <c r="A15" s="2" t="s">
        <v>2</v>
      </c>
      <c r="B15" s="2" t="s">
        <v>35</v>
      </c>
      <c r="C15" s="1" t="s">
        <v>14</v>
      </c>
      <c r="D15" s="2">
        <v>16.02</v>
      </c>
      <c r="E15" s="5">
        <v>52379</v>
      </c>
      <c r="F15" s="5">
        <v>3174484.8484848482</v>
      </c>
      <c r="G15" s="4">
        <v>1.6500000000000001E-2</v>
      </c>
      <c r="H15" s="39"/>
      <c r="I15" s="39"/>
      <c r="J15" s="6">
        <v>2</v>
      </c>
      <c r="K15" s="3">
        <f t="shared" si="0"/>
        <v>0.33</v>
      </c>
      <c r="L15" s="3">
        <v>1</v>
      </c>
      <c r="M15" s="19">
        <f t="shared" si="1"/>
        <v>0.33</v>
      </c>
    </row>
    <row r="16" spans="1:18" x14ac:dyDescent="0.2">
      <c r="A16" s="2" t="s">
        <v>3</v>
      </c>
      <c r="B16" s="2" t="s">
        <v>35</v>
      </c>
      <c r="C16" s="1" t="s">
        <v>14</v>
      </c>
      <c r="D16" s="2">
        <v>16.12</v>
      </c>
      <c r="E16" s="5">
        <v>8968</v>
      </c>
      <c r="F16" s="5">
        <v>2989333.3333333335</v>
      </c>
      <c r="G16" s="4">
        <v>3.0000000000000001E-3</v>
      </c>
      <c r="H16" s="39"/>
      <c r="I16" s="39"/>
      <c r="J16" s="6">
        <v>3</v>
      </c>
      <c r="K16" s="3">
        <f t="shared" si="0"/>
        <v>0.06</v>
      </c>
      <c r="L16" s="3">
        <v>1</v>
      </c>
      <c r="M16" s="19">
        <f t="shared" si="1"/>
        <v>0.06</v>
      </c>
    </row>
    <row r="17" spans="1:18" x14ac:dyDescent="0.2">
      <c r="A17" s="2" t="s">
        <v>4</v>
      </c>
      <c r="B17" s="2" t="s">
        <v>35</v>
      </c>
      <c r="C17" s="1" t="s">
        <v>14</v>
      </c>
      <c r="D17" s="2">
        <v>16.09</v>
      </c>
      <c r="E17" s="5">
        <v>6217979</v>
      </c>
      <c r="F17" s="5">
        <v>2766866.4619765938</v>
      </c>
      <c r="G17" s="4">
        <v>2.2473000000000001</v>
      </c>
      <c r="H17" s="39">
        <v>2.2980999999999998</v>
      </c>
      <c r="I17" s="39"/>
      <c r="J17" s="6">
        <v>4</v>
      </c>
      <c r="K17" s="3">
        <f t="shared" si="0"/>
        <v>44.945999999999998</v>
      </c>
      <c r="L17" s="3">
        <v>1</v>
      </c>
      <c r="M17" s="19">
        <f t="shared" si="1"/>
        <v>44.945999999999998</v>
      </c>
      <c r="N17" s="20">
        <f>AVERAGE(M17:M19)</f>
        <v>57.324666666666666</v>
      </c>
      <c r="O17" s="19">
        <f>STDEV(M17:M19)</f>
        <v>10.795675862739369</v>
      </c>
      <c r="P17" s="15">
        <f>(H17*20)/L17</f>
        <v>45.961999999999996</v>
      </c>
      <c r="Q17" s="17">
        <f>AVERAGE(P17:P19)</f>
        <v>41.566666666666663</v>
      </c>
      <c r="R17" s="15">
        <f>STDEV(P17:P19)</f>
        <v>4.4334800476976666</v>
      </c>
    </row>
    <row r="18" spans="1:18" x14ac:dyDescent="0.2">
      <c r="A18" s="2" t="s">
        <v>5</v>
      </c>
      <c r="B18" s="2" t="s">
        <v>35</v>
      </c>
      <c r="C18" s="1" t="s">
        <v>14</v>
      </c>
      <c r="D18" s="2">
        <v>16.05</v>
      </c>
      <c r="E18" s="5">
        <v>8587933</v>
      </c>
      <c r="F18" s="5">
        <v>2759618.5732647814</v>
      </c>
      <c r="G18" s="4">
        <v>3.1120000000000001</v>
      </c>
      <c r="H18" s="39">
        <v>1.8548</v>
      </c>
      <c r="I18" s="39">
        <v>1.6108</v>
      </c>
      <c r="J18" s="6">
        <v>5</v>
      </c>
      <c r="K18" s="3">
        <f t="shared" si="0"/>
        <v>62.24</v>
      </c>
      <c r="L18" s="3">
        <v>1</v>
      </c>
      <c r="M18" s="19">
        <f t="shared" si="1"/>
        <v>62.24</v>
      </c>
      <c r="P18" s="15">
        <f>(H18*20)/L18</f>
        <v>37.096000000000004</v>
      </c>
    </row>
    <row r="19" spans="1:18" x14ac:dyDescent="0.2">
      <c r="A19" s="2" t="s">
        <v>6</v>
      </c>
      <c r="B19" s="2" t="s">
        <v>35</v>
      </c>
      <c r="C19" s="1" t="s">
        <v>14</v>
      </c>
      <c r="D19" s="2">
        <v>16.21</v>
      </c>
      <c r="E19" s="5">
        <v>10273237</v>
      </c>
      <c r="F19" s="5">
        <v>3171339.4455763414</v>
      </c>
      <c r="G19" s="4">
        <v>3.2393999999999998</v>
      </c>
      <c r="H19" s="39">
        <v>2.0821000000000001</v>
      </c>
      <c r="I19" s="39"/>
      <c r="J19" s="6">
        <v>6</v>
      </c>
      <c r="K19" s="3">
        <f t="shared" si="0"/>
        <v>64.787999999999997</v>
      </c>
      <c r="L19" s="3">
        <v>1</v>
      </c>
      <c r="M19" s="19">
        <f t="shared" si="1"/>
        <v>64.787999999999997</v>
      </c>
      <c r="P19" s="15">
        <f>(H19*20)/L19</f>
        <v>41.642000000000003</v>
      </c>
    </row>
    <row r="20" spans="1:18" x14ac:dyDescent="0.2">
      <c r="A20" s="2" t="s">
        <v>7</v>
      </c>
      <c r="B20" s="2" t="s">
        <v>35</v>
      </c>
      <c r="C20" s="1" t="s">
        <v>14</v>
      </c>
      <c r="D20" s="2">
        <v>16.37</v>
      </c>
      <c r="E20" s="5">
        <v>12295</v>
      </c>
      <c r="F20" s="5">
        <v>3073750</v>
      </c>
      <c r="G20" s="4">
        <v>4.0000000000000001E-3</v>
      </c>
      <c r="H20" s="39"/>
      <c r="I20" s="39"/>
      <c r="J20" s="6">
        <v>7</v>
      </c>
      <c r="K20" s="3">
        <f t="shared" si="0"/>
        <v>0.08</v>
      </c>
      <c r="L20" s="3">
        <v>1</v>
      </c>
      <c r="M20" s="19">
        <f t="shared" si="1"/>
        <v>0.08</v>
      </c>
      <c r="N20" s="20">
        <f>AVERAGE(M20:M22)</f>
        <v>0.16800000000000001</v>
      </c>
      <c r="O20" s="19">
        <f>STDEV(M20:M22)</f>
        <v>9.4572723340295109E-2</v>
      </c>
      <c r="P20" s="15"/>
      <c r="Q20" s="17"/>
      <c r="R20" s="15"/>
    </row>
    <row r="21" spans="1:18" x14ac:dyDescent="0.2">
      <c r="A21" s="2" t="s">
        <v>8</v>
      </c>
      <c r="B21" s="2" t="s">
        <v>35</v>
      </c>
      <c r="C21" s="1" t="s">
        <v>14</v>
      </c>
      <c r="D21" s="2">
        <v>16.34</v>
      </c>
      <c r="E21" s="5">
        <v>20987</v>
      </c>
      <c r="F21" s="5">
        <v>2690641.025641026</v>
      </c>
      <c r="G21" s="4">
        <v>7.7999999999999996E-3</v>
      </c>
      <c r="H21" s="39"/>
      <c r="I21" s="39"/>
      <c r="J21" s="6">
        <v>8</v>
      </c>
      <c r="K21" s="3">
        <f t="shared" si="0"/>
        <v>0.156</v>
      </c>
      <c r="L21" s="3">
        <v>1</v>
      </c>
      <c r="M21" s="19">
        <f t="shared" si="1"/>
        <v>0.156</v>
      </c>
    </row>
    <row r="22" spans="1:18" x14ac:dyDescent="0.2">
      <c r="A22" s="2" t="s">
        <v>9</v>
      </c>
      <c r="B22" s="2" t="s">
        <v>35</v>
      </c>
      <c r="C22" s="1" t="s">
        <v>14</v>
      </c>
      <c r="D22" s="2">
        <v>23.42</v>
      </c>
      <c r="E22" s="5">
        <v>49392</v>
      </c>
      <c r="F22" s="5">
        <v>3685970.1492537311</v>
      </c>
      <c r="G22" s="4">
        <v>1.34E-2</v>
      </c>
      <c r="H22" s="39"/>
      <c r="I22" s="39"/>
      <c r="J22" s="6">
        <v>9</v>
      </c>
      <c r="K22" s="3">
        <f t="shared" si="0"/>
        <v>0.26800000000000002</v>
      </c>
      <c r="L22" s="3">
        <v>1</v>
      </c>
      <c r="M22" s="19">
        <f t="shared" si="1"/>
        <v>0.26800000000000002</v>
      </c>
    </row>
    <row r="23" spans="1:18" x14ac:dyDescent="0.2">
      <c r="A23" s="2" t="s">
        <v>10</v>
      </c>
      <c r="B23" s="2" t="s">
        <v>35</v>
      </c>
      <c r="C23" s="1" t="s">
        <v>14</v>
      </c>
      <c r="D23" s="2">
        <v>16.32</v>
      </c>
      <c r="E23" s="5">
        <v>1783924</v>
      </c>
      <c r="F23" s="5">
        <v>2913480.320104524</v>
      </c>
      <c r="G23" s="4">
        <v>0.61229999999999996</v>
      </c>
      <c r="H23" s="39"/>
      <c r="I23" s="39"/>
      <c r="J23" s="6">
        <v>10</v>
      </c>
      <c r="K23" s="3">
        <f t="shared" si="0"/>
        <v>12.245999999999999</v>
      </c>
      <c r="L23" s="3">
        <v>1</v>
      </c>
      <c r="M23" s="19">
        <f t="shared" si="1"/>
        <v>12.245999999999999</v>
      </c>
      <c r="N23" s="20">
        <f>AVERAGE(M23:M25)</f>
        <v>33.99666666666667</v>
      </c>
      <c r="O23" s="19">
        <f>STDEV(M23:M25)</f>
        <v>20.327783679814502</v>
      </c>
      <c r="P23" s="15"/>
      <c r="Q23" s="17"/>
      <c r="R23" s="15"/>
    </row>
    <row r="24" spans="1:18" x14ac:dyDescent="0.2">
      <c r="A24" s="2" t="s">
        <v>11</v>
      </c>
      <c r="B24" s="2" t="s">
        <v>35</v>
      </c>
      <c r="C24" s="1" t="s">
        <v>14</v>
      </c>
      <c r="D24" s="2">
        <v>16.48</v>
      </c>
      <c r="E24" s="5">
        <v>6933357</v>
      </c>
      <c r="F24" s="5">
        <v>2640574.7038884866</v>
      </c>
      <c r="G24" s="4">
        <v>2.6257000000000001</v>
      </c>
      <c r="H24" s="39"/>
      <c r="I24" s="39"/>
      <c r="J24" s="6">
        <v>11</v>
      </c>
      <c r="K24" s="3">
        <f t="shared" si="0"/>
        <v>52.514000000000003</v>
      </c>
      <c r="L24" s="3">
        <v>1</v>
      </c>
      <c r="M24" s="19">
        <f t="shared" si="1"/>
        <v>52.514000000000003</v>
      </c>
    </row>
    <row r="25" spans="1:18" x14ac:dyDescent="0.2">
      <c r="A25" s="2" t="s">
        <v>12</v>
      </c>
      <c r="B25" s="2" t="s">
        <v>35</v>
      </c>
      <c r="C25" s="1" t="s">
        <v>14</v>
      </c>
      <c r="D25" s="2">
        <v>16.43</v>
      </c>
      <c r="E25" s="5">
        <v>5007858</v>
      </c>
      <c r="F25" s="5">
        <v>2690227.2360999193</v>
      </c>
      <c r="G25" s="4">
        <v>1.8614999999999999</v>
      </c>
      <c r="H25" s="39"/>
      <c r="I25" s="39"/>
      <c r="J25" s="6">
        <v>12</v>
      </c>
      <c r="K25" s="3">
        <f t="shared" si="0"/>
        <v>37.229999999999997</v>
      </c>
      <c r="L25" s="3">
        <v>1</v>
      </c>
      <c r="M25" s="19">
        <f t="shared" si="1"/>
        <v>37.229999999999997</v>
      </c>
    </row>
    <row r="26" spans="1:18" x14ac:dyDescent="0.2">
      <c r="A26" s="2" t="s">
        <v>0</v>
      </c>
      <c r="B26" s="2" t="s">
        <v>37</v>
      </c>
      <c r="C26" s="1" t="s">
        <v>16</v>
      </c>
      <c r="D26" s="2">
        <v>32.72</v>
      </c>
      <c r="E26" s="5">
        <v>4003342</v>
      </c>
      <c r="F26" s="5">
        <v>657579.17214191856</v>
      </c>
      <c r="G26" s="4">
        <v>6.0880000000000001</v>
      </c>
      <c r="H26" s="39"/>
      <c r="I26" s="39"/>
      <c r="J26" s="6">
        <v>1</v>
      </c>
      <c r="K26" s="3">
        <f t="shared" si="0"/>
        <v>121.76</v>
      </c>
      <c r="L26" s="3">
        <v>1</v>
      </c>
      <c r="M26" s="19">
        <f>K26/L26</f>
        <v>121.76</v>
      </c>
      <c r="N26" s="20">
        <f>AVERAGE(M26:M28)</f>
        <v>163.92600000000002</v>
      </c>
      <c r="O26" s="19">
        <f>STDEV(M26:M28)</f>
        <v>37.780870132912398</v>
      </c>
      <c r="P26" s="15"/>
      <c r="Q26" s="17"/>
      <c r="R26" s="15"/>
    </row>
    <row r="27" spans="1:18" x14ac:dyDescent="0.2">
      <c r="A27" s="2" t="s">
        <v>2</v>
      </c>
      <c r="B27" s="2" t="s">
        <v>37</v>
      </c>
      <c r="C27" s="1" t="s">
        <v>16</v>
      </c>
      <c r="D27" s="2">
        <v>31.03</v>
      </c>
      <c r="E27" s="5">
        <v>4316557</v>
      </c>
      <c r="F27" s="5">
        <v>492425.99162664416</v>
      </c>
      <c r="G27" s="4">
        <v>8.7659000000000002</v>
      </c>
      <c r="H27" s="39"/>
      <c r="I27" s="39"/>
      <c r="J27" s="6">
        <v>2</v>
      </c>
      <c r="K27" s="3">
        <f t="shared" si="0"/>
        <v>175.31800000000001</v>
      </c>
      <c r="L27" s="3">
        <v>1</v>
      </c>
      <c r="M27" s="19">
        <f t="shared" si="1"/>
        <v>175.31800000000001</v>
      </c>
    </row>
    <row r="28" spans="1:18" x14ac:dyDescent="0.2">
      <c r="A28" s="2" t="s">
        <v>3</v>
      </c>
      <c r="B28" s="2" t="s">
        <v>37</v>
      </c>
      <c r="C28" s="1" t="s">
        <v>16</v>
      </c>
      <c r="D28" s="2">
        <v>27.54</v>
      </c>
      <c r="E28" s="5">
        <v>3486360</v>
      </c>
      <c r="F28" s="5">
        <v>358126.34822804318</v>
      </c>
      <c r="G28" s="4">
        <v>9.7349999999999994</v>
      </c>
      <c r="H28" s="39"/>
      <c r="I28" s="39"/>
      <c r="J28" s="6">
        <v>3</v>
      </c>
      <c r="K28" s="3">
        <f t="shared" si="0"/>
        <v>194.7</v>
      </c>
      <c r="L28" s="3">
        <v>1</v>
      </c>
      <c r="M28" s="19">
        <f t="shared" si="1"/>
        <v>194.7</v>
      </c>
    </row>
    <row r="29" spans="1:18" x14ac:dyDescent="0.2">
      <c r="A29" s="2" t="s">
        <v>4</v>
      </c>
      <c r="B29" s="2" t="s">
        <v>37</v>
      </c>
      <c r="C29" s="1" t="s">
        <v>16</v>
      </c>
      <c r="D29" s="2">
        <v>30</v>
      </c>
      <c r="E29" s="5">
        <v>2804312</v>
      </c>
      <c r="F29" s="5">
        <v>659434.69877251564</v>
      </c>
      <c r="G29" s="4">
        <v>4.2526000000000002</v>
      </c>
      <c r="H29" s="39">
        <v>10.4773</v>
      </c>
      <c r="I29" s="39"/>
      <c r="J29" s="6">
        <v>4</v>
      </c>
      <c r="K29" s="3">
        <f t="shared" si="0"/>
        <v>85.052000000000007</v>
      </c>
      <c r="L29" s="3">
        <v>1</v>
      </c>
      <c r="M29" s="19">
        <f t="shared" si="1"/>
        <v>85.052000000000007</v>
      </c>
      <c r="N29" s="20">
        <f>AVERAGE(M29:M31)</f>
        <v>145.518</v>
      </c>
      <c r="O29" s="19">
        <f>STDEV(M29:M31)</f>
        <v>57.066814840150371</v>
      </c>
      <c r="P29" s="15">
        <f>(H29*20)/L29</f>
        <v>209.54599999999999</v>
      </c>
      <c r="Q29" s="17">
        <f>AVERAGE(P29:P31)</f>
        <v>152.88</v>
      </c>
      <c r="R29" s="15">
        <f>STDEV(P29:P31)</f>
        <v>49.187249933290651</v>
      </c>
    </row>
    <row r="30" spans="1:18" x14ac:dyDescent="0.2">
      <c r="A30" s="2" t="s">
        <v>5</v>
      </c>
      <c r="B30" s="2" t="s">
        <v>37</v>
      </c>
      <c r="C30" s="1" t="s">
        <v>16</v>
      </c>
      <c r="D30" s="2">
        <v>27.57</v>
      </c>
      <c r="E30" s="5">
        <v>3311249</v>
      </c>
      <c r="F30" s="5">
        <v>333738.06908090349</v>
      </c>
      <c r="G30" s="4">
        <v>9.9216999999999995</v>
      </c>
      <c r="H30" s="39">
        <v>6.0606999999999998</v>
      </c>
      <c r="I30" s="39">
        <v>5.3063000000000002</v>
      </c>
      <c r="J30" s="6">
        <v>5</v>
      </c>
      <c r="K30" s="3">
        <f t="shared" si="0"/>
        <v>198.434</v>
      </c>
      <c r="L30" s="3">
        <v>1</v>
      </c>
      <c r="M30" s="19">
        <f t="shared" si="1"/>
        <v>198.434</v>
      </c>
      <c r="P30" s="15">
        <f>(H30*20)/L30</f>
        <v>121.214</v>
      </c>
    </row>
    <row r="31" spans="1:18" x14ac:dyDescent="0.2">
      <c r="A31" s="2" t="s">
        <v>6</v>
      </c>
      <c r="B31" s="2" t="s">
        <v>37</v>
      </c>
      <c r="C31" s="1" t="s">
        <v>16</v>
      </c>
      <c r="D31" s="2">
        <v>32.130000000000003</v>
      </c>
      <c r="E31" s="5">
        <v>4770686</v>
      </c>
      <c r="F31" s="5">
        <v>623342.04405884957</v>
      </c>
      <c r="G31" s="4">
        <v>7.6534000000000004</v>
      </c>
      <c r="H31" s="39">
        <v>6.3940000000000001</v>
      </c>
      <c r="I31" s="39"/>
      <c r="J31" s="6">
        <v>6</v>
      </c>
      <c r="K31" s="3">
        <f t="shared" si="0"/>
        <v>153.06800000000001</v>
      </c>
      <c r="L31" s="3">
        <v>1</v>
      </c>
      <c r="M31" s="19">
        <f t="shared" si="1"/>
        <v>153.06800000000001</v>
      </c>
      <c r="P31" s="15">
        <f>(H31*20)/L31</f>
        <v>127.88</v>
      </c>
    </row>
    <row r="32" spans="1:18" x14ac:dyDescent="0.2">
      <c r="A32" s="2" t="s">
        <v>7</v>
      </c>
      <c r="B32" s="2" t="s">
        <v>37</v>
      </c>
      <c r="C32" s="1" t="s">
        <v>16</v>
      </c>
      <c r="D32" s="2">
        <v>28.74</v>
      </c>
      <c r="E32" s="5">
        <v>2685135</v>
      </c>
      <c r="F32" s="5">
        <v>687808.34550065314</v>
      </c>
      <c r="G32" s="4">
        <v>3.9039000000000001</v>
      </c>
      <c r="H32" s="39"/>
      <c r="I32" s="39"/>
      <c r="J32" s="6">
        <v>7</v>
      </c>
      <c r="K32" s="3">
        <f t="shared" si="0"/>
        <v>78.078000000000003</v>
      </c>
      <c r="L32" s="3">
        <v>1</v>
      </c>
      <c r="M32" s="19">
        <f t="shared" si="1"/>
        <v>78.078000000000003</v>
      </c>
      <c r="N32" s="20">
        <f>AVERAGE(M32:M34)</f>
        <v>139.16666666666666</v>
      </c>
      <c r="O32" s="19">
        <f>STDEV(M32:M34)</f>
        <v>101.18692564424184</v>
      </c>
      <c r="P32" s="15"/>
      <c r="Q32" s="17"/>
      <c r="R32" s="15"/>
    </row>
    <row r="33" spans="1:18" x14ac:dyDescent="0.2">
      <c r="A33" s="2" t="s">
        <v>8</v>
      </c>
      <c r="B33" s="2" t="s">
        <v>37</v>
      </c>
      <c r="C33" s="1" t="s">
        <v>16</v>
      </c>
      <c r="D33" s="2">
        <v>27.76</v>
      </c>
      <c r="E33" s="5">
        <v>4249063</v>
      </c>
      <c r="F33" s="5">
        <v>332002.14090933953</v>
      </c>
      <c r="G33" s="4">
        <v>12.798299999999999</v>
      </c>
      <c r="H33" s="39"/>
      <c r="I33" s="39"/>
      <c r="J33" s="6">
        <v>8</v>
      </c>
      <c r="K33" s="3">
        <f t="shared" si="0"/>
        <v>255.96599999999998</v>
      </c>
      <c r="L33" s="3">
        <v>1</v>
      </c>
      <c r="M33" s="19">
        <f t="shared" si="1"/>
        <v>255.96599999999998</v>
      </c>
    </row>
    <row r="34" spans="1:18" x14ac:dyDescent="0.2">
      <c r="A34" s="2" t="s">
        <v>9</v>
      </c>
      <c r="B34" s="2" t="s">
        <v>37</v>
      </c>
      <c r="C34" s="1" t="s">
        <v>16</v>
      </c>
      <c r="D34" s="2">
        <v>33.03</v>
      </c>
      <c r="E34" s="5">
        <v>3323212</v>
      </c>
      <c r="F34" s="5">
        <v>796398.58128834364</v>
      </c>
      <c r="G34" s="4">
        <v>4.1727999999999996</v>
      </c>
      <c r="H34" s="39"/>
      <c r="I34" s="39"/>
      <c r="J34" s="6">
        <v>9</v>
      </c>
      <c r="K34" s="3">
        <f t="shared" si="0"/>
        <v>83.455999999999989</v>
      </c>
      <c r="L34" s="3">
        <v>1</v>
      </c>
      <c r="M34" s="19">
        <f t="shared" si="1"/>
        <v>83.455999999999989</v>
      </c>
    </row>
    <row r="35" spans="1:18" x14ac:dyDescent="0.2">
      <c r="A35" s="2" t="s">
        <v>10</v>
      </c>
      <c r="B35" s="2" t="s">
        <v>37</v>
      </c>
      <c r="C35" s="1" t="s">
        <v>16</v>
      </c>
      <c r="D35" s="2">
        <v>27.76</v>
      </c>
      <c r="E35" s="5">
        <v>2501367</v>
      </c>
      <c r="F35" s="5">
        <v>424875.07006607443</v>
      </c>
      <c r="G35" s="4">
        <v>5.8872999999999998</v>
      </c>
      <c r="H35" s="39"/>
      <c r="I35" s="39"/>
      <c r="J35" s="6">
        <v>10</v>
      </c>
      <c r="K35" s="3">
        <f t="shared" si="0"/>
        <v>117.746</v>
      </c>
      <c r="L35" s="3">
        <v>1</v>
      </c>
      <c r="M35" s="19">
        <f t="shared" si="1"/>
        <v>117.746</v>
      </c>
      <c r="N35" s="20">
        <f>AVERAGE(M35:M37)</f>
        <v>128.88533333333331</v>
      </c>
      <c r="O35" s="19">
        <f>STDEV(M35:M37)</f>
        <v>35.541277542223185</v>
      </c>
      <c r="P35" s="15"/>
      <c r="Q35" s="17"/>
      <c r="R35" s="15"/>
    </row>
    <row r="36" spans="1:18" x14ac:dyDescent="0.2">
      <c r="A36" s="2" t="s">
        <v>11</v>
      </c>
      <c r="B36" s="2" t="s">
        <v>37</v>
      </c>
      <c r="C36" s="1" t="s">
        <v>16</v>
      </c>
      <c r="D36" s="2">
        <v>27.85</v>
      </c>
      <c r="E36" s="5">
        <v>3545630</v>
      </c>
      <c r="F36" s="5">
        <v>420442.06756708684</v>
      </c>
      <c r="G36" s="4">
        <v>8.4330999999999996</v>
      </c>
      <c r="H36" s="39"/>
      <c r="I36" s="39"/>
      <c r="J36" s="6">
        <v>11</v>
      </c>
      <c r="K36" s="3">
        <f t="shared" si="0"/>
        <v>168.66199999999998</v>
      </c>
      <c r="L36" s="3">
        <v>1</v>
      </c>
      <c r="M36" s="19">
        <f t="shared" si="1"/>
        <v>168.66199999999998</v>
      </c>
    </row>
    <row r="37" spans="1:18" x14ac:dyDescent="0.2">
      <c r="A37" s="2" t="s">
        <v>12</v>
      </c>
      <c r="B37" s="2" t="s">
        <v>37</v>
      </c>
      <c r="C37" s="1" t="s">
        <v>16</v>
      </c>
      <c r="D37" s="2">
        <v>27.91</v>
      </c>
      <c r="E37" s="5">
        <v>3952353</v>
      </c>
      <c r="F37" s="5">
        <v>788515.08259516396</v>
      </c>
      <c r="G37" s="4">
        <v>5.0124000000000004</v>
      </c>
      <c r="H37" s="39"/>
      <c r="I37" s="39"/>
      <c r="J37" s="6">
        <v>12</v>
      </c>
      <c r="K37" s="3">
        <f t="shared" si="0"/>
        <v>100.248</v>
      </c>
      <c r="L37" s="3">
        <v>1</v>
      </c>
      <c r="M37" s="19">
        <f t="shared" si="1"/>
        <v>100.248</v>
      </c>
    </row>
    <row r="38" spans="1:18" x14ac:dyDescent="0.2">
      <c r="A38" s="2" t="s">
        <v>0</v>
      </c>
      <c r="B38" s="2" t="s">
        <v>38</v>
      </c>
      <c r="C38" s="1" t="s">
        <v>18</v>
      </c>
      <c r="D38" s="2">
        <v>21.07</v>
      </c>
      <c r="E38" s="5">
        <v>55840568</v>
      </c>
      <c r="F38" s="5">
        <v>4808867.3785738889</v>
      </c>
      <c r="G38" s="4">
        <v>11.612</v>
      </c>
      <c r="H38" s="39"/>
      <c r="I38" s="39"/>
      <c r="J38" s="6">
        <v>1</v>
      </c>
      <c r="K38" s="3">
        <f t="shared" si="0"/>
        <v>232.24</v>
      </c>
      <c r="L38" s="3">
        <v>1</v>
      </c>
      <c r="M38" s="19">
        <f t="shared" si="1"/>
        <v>232.24</v>
      </c>
      <c r="N38" s="20">
        <f>AVERAGE(M38:M40)</f>
        <v>253.40866666666668</v>
      </c>
      <c r="O38" s="19">
        <f>STDEV(M38:M40)</f>
        <v>36.653082507932837</v>
      </c>
      <c r="P38" s="15"/>
      <c r="Q38" s="17"/>
      <c r="R38" s="15"/>
    </row>
    <row r="39" spans="1:18" x14ac:dyDescent="0.2">
      <c r="A39" s="2" t="s">
        <v>2</v>
      </c>
      <c r="B39" s="2" t="s">
        <v>38</v>
      </c>
      <c r="C39" s="1" t="s">
        <v>18</v>
      </c>
      <c r="D39" s="2">
        <v>14.47</v>
      </c>
      <c r="E39" s="5">
        <v>49176980</v>
      </c>
      <c r="F39" s="5">
        <v>3325780.0981970164</v>
      </c>
      <c r="G39" s="4">
        <v>14.7866</v>
      </c>
      <c r="H39" s="39"/>
      <c r="I39" s="39"/>
      <c r="J39" s="6">
        <v>2</v>
      </c>
      <c r="K39" s="3">
        <f t="shared" si="0"/>
        <v>295.73199999999997</v>
      </c>
      <c r="L39" s="3">
        <v>1</v>
      </c>
      <c r="M39" s="19">
        <f t="shared" si="1"/>
        <v>295.73199999999997</v>
      </c>
    </row>
    <row r="40" spans="1:18" x14ac:dyDescent="0.2">
      <c r="A40" s="2" t="s">
        <v>3</v>
      </c>
      <c r="B40" s="2" t="s">
        <v>38</v>
      </c>
      <c r="C40" s="1" t="s">
        <v>18</v>
      </c>
      <c r="D40" s="2">
        <v>14.57</v>
      </c>
      <c r="E40" s="5">
        <v>33979840</v>
      </c>
      <c r="F40" s="5">
        <v>2926092.9844050049</v>
      </c>
      <c r="G40" s="4">
        <v>11.6127</v>
      </c>
      <c r="H40" s="39"/>
      <c r="I40" s="39"/>
      <c r="J40" s="6">
        <v>3</v>
      </c>
      <c r="K40" s="3">
        <f t="shared" si="0"/>
        <v>232.25400000000002</v>
      </c>
      <c r="L40" s="3">
        <v>1</v>
      </c>
      <c r="M40" s="19">
        <f t="shared" si="1"/>
        <v>232.25400000000002</v>
      </c>
    </row>
    <row r="41" spans="1:18" x14ac:dyDescent="0.2">
      <c r="A41" s="2" t="s">
        <v>4</v>
      </c>
      <c r="B41" s="2" t="s">
        <v>38</v>
      </c>
      <c r="C41" s="1" t="s">
        <v>18</v>
      </c>
      <c r="D41" s="2">
        <v>14.59</v>
      </c>
      <c r="E41" s="5">
        <v>26144372</v>
      </c>
      <c r="F41" s="5">
        <v>2801703.030562819</v>
      </c>
      <c r="G41" s="4">
        <v>9.3315999999999999</v>
      </c>
      <c r="H41" s="39">
        <v>7.431</v>
      </c>
      <c r="I41" s="39"/>
      <c r="J41" s="6">
        <v>4</v>
      </c>
      <c r="K41" s="3">
        <f t="shared" si="0"/>
        <v>186.63200000000001</v>
      </c>
      <c r="L41" s="3">
        <v>1</v>
      </c>
      <c r="M41" s="19">
        <f t="shared" si="1"/>
        <v>186.63200000000001</v>
      </c>
      <c r="N41" s="20">
        <f>AVERAGE(M41:M43)</f>
        <v>196.24600000000001</v>
      </c>
      <c r="O41" s="19">
        <f>STDEV(M41:M43)</f>
        <v>32.412611311031277</v>
      </c>
      <c r="P41" s="15">
        <f>(H41*20)/L41</f>
        <v>148.62</v>
      </c>
      <c r="Q41" s="17">
        <f>AVERAGE(P41:P43)</f>
        <v>124.32333333333334</v>
      </c>
      <c r="R41" s="15">
        <f>STDEV(P41:P43)</f>
        <v>29.58621992302043</v>
      </c>
    </row>
    <row r="42" spans="1:18" x14ac:dyDescent="0.2">
      <c r="A42" s="2" t="s">
        <v>5</v>
      </c>
      <c r="B42" s="2" t="s">
        <v>38</v>
      </c>
      <c r="C42" s="1" t="s">
        <v>18</v>
      </c>
      <c r="D42" s="2">
        <v>14.57</v>
      </c>
      <c r="E42" s="5">
        <v>29572564</v>
      </c>
      <c r="F42" s="5">
        <v>2545212.0252347467</v>
      </c>
      <c r="G42" s="4">
        <v>11.6189</v>
      </c>
      <c r="H42" s="39">
        <v>6.6486999999999998</v>
      </c>
      <c r="I42" s="39">
        <v>6.2793000000000001</v>
      </c>
      <c r="J42" s="6">
        <v>5</v>
      </c>
      <c r="K42" s="3">
        <f t="shared" si="0"/>
        <v>232.37799999999999</v>
      </c>
      <c r="L42" s="3">
        <v>1</v>
      </c>
      <c r="M42" s="19">
        <f t="shared" si="1"/>
        <v>232.37799999999999</v>
      </c>
      <c r="P42" s="15">
        <f>(H42*20)/L42</f>
        <v>132.97399999999999</v>
      </c>
    </row>
    <row r="43" spans="1:18" x14ac:dyDescent="0.2">
      <c r="A43" s="2" t="s">
        <v>6</v>
      </c>
      <c r="B43" s="2" t="s">
        <v>38</v>
      </c>
      <c r="C43" s="1" t="s">
        <v>18</v>
      </c>
      <c r="D43" s="2">
        <v>14.7</v>
      </c>
      <c r="E43" s="5">
        <v>30199740</v>
      </c>
      <c r="F43" s="5">
        <v>3558604.3552036202</v>
      </c>
      <c r="G43" s="4">
        <v>8.4863999999999997</v>
      </c>
      <c r="H43" s="39">
        <v>4.5688000000000004</v>
      </c>
      <c r="I43" s="39"/>
      <c r="J43" s="6">
        <v>6</v>
      </c>
      <c r="K43" s="3">
        <f t="shared" si="0"/>
        <v>169.72800000000001</v>
      </c>
      <c r="L43" s="3">
        <v>1</v>
      </c>
      <c r="M43" s="19">
        <f t="shared" si="1"/>
        <v>169.72800000000001</v>
      </c>
      <c r="P43" s="15">
        <f>(H43*20)/L43</f>
        <v>91.376000000000005</v>
      </c>
    </row>
    <row r="44" spans="1:18" x14ac:dyDescent="0.2">
      <c r="A44" s="2" t="s">
        <v>7</v>
      </c>
      <c r="B44" s="2" t="s">
        <v>38</v>
      </c>
      <c r="C44" s="1" t="s">
        <v>18</v>
      </c>
      <c r="D44" s="2">
        <v>14.81</v>
      </c>
      <c r="E44" s="5">
        <v>30028250</v>
      </c>
      <c r="F44" s="5">
        <v>3092762.534503358</v>
      </c>
      <c r="G44" s="4">
        <v>9.7091999999999992</v>
      </c>
      <c r="H44" s="39"/>
      <c r="I44" s="39"/>
      <c r="J44" s="6">
        <v>7</v>
      </c>
      <c r="K44" s="3">
        <f t="shared" si="0"/>
        <v>194.18399999999997</v>
      </c>
      <c r="L44" s="3">
        <v>1</v>
      </c>
      <c r="M44" s="19">
        <f t="shared" si="1"/>
        <v>194.18399999999997</v>
      </c>
      <c r="N44" s="20">
        <f>AVERAGE(M44:M46)</f>
        <v>166.17666666666665</v>
      </c>
      <c r="O44" s="19">
        <f>STDEV(M44:M46)</f>
        <v>55.240783858787978</v>
      </c>
      <c r="P44" s="15"/>
      <c r="Q44" s="17"/>
      <c r="R44" s="15"/>
    </row>
    <row r="45" spans="1:18" x14ac:dyDescent="0.2">
      <c r="A45" s="2" t="s">
        <v>8</v>
      </c>
      <c r="B45" s="2" t="s">
        <v>38</v>
      </c>
      <c r="C45" s="1" t="s">
        <v>18</v>
      </c>
      <c r="D45" s="2">
        <v>14.82</v>
      </c>
      <c r="E45" s="5">
        <v>26132820</v>
      </c>
      <c r="F45" s="5">
        <v>2589920.9133614795</v>
      </c>
      <c r="G45" s="4">
        <v>10.090199999999999</v>
      </c>
      <c r="H45" s="39"/>
      <c r="I45" s="39"/>
      <c r="J45" s="6">
        <v>8</v>
      </c>
      <c r="K45" s="3">
        <f t="shared" si="0"/>
        <v>201.80399999999997</v>
      </c>
      <c r="L45" s="3">
        <v>1</v>
      </c>
      <c r="M45" s="19">
        <f t="shared" si="1"/>
        <v>201.80399999999997</v>
      </c>
    </row>
    <row r="46" spans="1:18" x14ac:dyDescent="0.2">
      <c r="A46" s="2" t="s">
        <v>9</v>
      </c>
      <c r="B46" s="2" t="s">
        <v>38</v>
      </c>
      <c r="C46" s="1" t="s">
        <v>18</v>
      </c>
      <c r="D46" s="2">
        <v>21.92</v>
      </c>
      <c r="E46" s="5">
        <v>21255070</v>
      </c>
      <c r="F46" s="5">
        <v>4145632.0337032629</v>
      </c>
      <c r="G46" s="4">
        <v>5.1271000000000004</v>
      </c>
      <c r="H46" s="39"/>
      <c r="I46" s="39"/>
      <c r="J46" s="6">
        <v>9</v>
      </c>
      <c r="K46" s="3">
        <f t="shared" si="0"/>
        <v>102.542</v>
      </c>
      <c r="L46" s="3">
        <v>1</v>
      </c>
      <c r="M46" s="19">
        <f t="shared" si="1"/>
        <v>102.542</v>
      </c>
    </row>
    <row r="47" spans="1:18" x14ac:dyDescent="0.2">
      <c r="A47" s="2" t="s">
        <v>10</v>
      </c>
      <c r="B47" s="2" t="s">
        <v>38</v>
      </c>
      <c r="C47" s="1" t="s">
        <v>18</v>
      </c>
      <c r="D47" s="2">
        <v>14.83</v>
      </c>
      <c r="E47" s="5">
        <v>15362356</v>
      </c>
      <c r="F47" s="5">
        <v>3041328.0012670257</v>
      </c>
      <c r="G47" s="4">
        <v>5.0511999999999997</v>
      </c>
      <c r="H47" s="39"/>
      <c r="I47" s="39"/>
      <c r="J47" s="6">
        <v>10</v>
      </c>
      <c r="K47" s="3">
        <f t="shared" si="0"/>
        <v>101.024</v>
      </c>
      <c r="L47" s="3">
        <v>1</v>
      </c>
      <c r="M47" s="19">
        <f t="shared" si="1"/>
        <v>101.024</v>
      </c>
      <c r="N47" s="20">
        <f>AVERAGE(M47:M49)</f>
        <v>182.31000000000003</v>
      </c>
      <c r="O47" s="19">
        <f>STDEV(M47:M49)</f>
        <v>74.020328207864594</v>
      </c>
      <c r="P47" s="15"/>
      <c r="Q47" s="17"/>
      <c r="R47" s="15"/>
    </row>
    <row r="48" spans="1:18" x14ac:dyDescent="0.2">
      <c r="A48" s="2" t="s">
        <v>11</v>
      </c>
      <c r="B48" s="2" t="s">
        <v>38</v>
      </c>
      <c r="C48" s="1" t="s">
        <v>18</v>
      </c>
      <c r="D48" s="2">
        <v>14.99</v>
      </c>
      <c r="E48" s="5">
        <v>26239242</v>
      </c>
      <c r="F48" s="5">
        <v>2622953.7071283623</v>
      </c>
      <c r="G48" s="4">
        <v>10.0037</v>
      </c>
      <c r="H48" s="39"/>
      <c r="I48" s="39"/>
      <c r="J48" s="6">
        <v>11</v>
      </c>
      <c r="K48" s="3">
        <f t="shared" si="0"/>
        <v>200.07400000000001</v>
      </c>
      <c r="L48" s="3">
        <v>1</v>
      </c>
      <c r="M48" s="19">
        <f t="shared" si="1"/>
        <v>200.07400000000001</v>
      </c>
    </row>
    <row r="49" spans="1:18" x14ac:dyDescent="0.2">
      <c r="A49" s="2" t="s">
        <v>12</v>
      </c>
      <c r="B49" s="2" t="s">
        <v>38</v>
      </c>
      <c r="C49" s="1" t="s">
        <v>18</v>
      </c>
      <c r="D49" s="2">
        <v>14.95</v>
      </c>
      <c r="E49" s="5">
        <v>30048532</v>
      </c>
      <c r="F49" s="5">
        <v>2444639.5912655797</v>
      </c>
      <c r="G49" s="4">
        <v>12.291600000000001</v>
      </c>
      <c r="H49" s="39"/>
      <c r="I49" s="39"/>
      <c r="J49" s="6">
        <v>12</v>
      </c>
      <c r="K49" s="3">
        <f t="shared" si="0"/>
        <v>245.83200000000002</v>
      </c>
      <c r="L49" s="3">
        <v>1</v>
      </c>
      <c r="M49" s="19">
        <f t="shared" si="1"/>
        <v>245.83200000000002</v>
      </c>
    </row>
    <row r="50" spans="1:18" x14ac:dyDescent="0.2">
      <c r="F50" s="5"/>
      <c r="G50" s="4"/>
      <c r="H50" s="39"/>
      <c r="I50" s="39"/>
      <c r="J50" s="4"/>
      <c r="K50" s="3"/>
      <c r="L50" s="3"/>
      <c r="M50" s="19"/>
    </row>
    <row r="51" spans="1:18" x14ac:dyDescent="0.2">
      <c r="F51" s="5"/>
      <c r="G51" s="4"/>
      <c r="H51" s="39"/>
      <c r="I51" s="39"/>
      <c r="J51" s="4"/>
      <c r="K51" s="3"/>
      <c r="L51" s="3"/>
    </row>
    <row r="52" spans="1:18" x14ac:dyDescent="0.2">
      <c r="F52" s="5"/>
      <c r="G52" s="4"/>
      <c r="H52" s="39"/>
      <c r="I52" s="39"/>
      <c r="J52" s="4"/>
      <c r="K52" s="3"/>
      <c r="L52" s="3"/>
    </row>
    <row r="53" spans="1:18" x14ac:dyDescent="0.2">
      <c r="F53" s="5"/>
      <c r="G53" s="4"/>
      <c r="H53" s="39"/>
      <c r="I53" s="39"/>
      <c r="J53" s="2"/>
      <c r="K53" s="3"/>
      <c r="M53" s="19"/>
    </row>
    <row r="54" spans="1:18" x14ac:dyDescent="0.2">
      <c r="F54" s="5"/>
      <c r="G54" s="4"/>
      <c r="H54" s="39"/>
      <c r="I54" s="39"/>
      <c r="K54" s="3"/>
      <c r="M54" s="19"/>
    </row>
    <row r="55" spans="1:18" x14ac:dyDescent="0.2">
      <c r="A55" s="2" t="s">
        <v>39</v>
      </c>
      <c r="B55" s="2" t="s">
        <v>34</v>
      </c>
      <c r="C55" s="1" t="s">
        <v>1</v>
      </c>
      <c r="D55" s="2">
        <v>26.49</v>
      </c>
      <c r="E55" s="5">
        <v>31042</v>
      </c>
      <c r="F55" s="5">
        <v>586805.293005671</v>
      </c>
      <c r="G55" s="4">
        <v>5.2900000000000003E-2</v>
      </c>
      <c r="H55" s="39"/>
      <c r="I55" s="39"/>
      <c r="J55" s="6">
        <v>1</v>
      </c>
      <c r="K55" s="3">
        <f t="shared" ref="K55:K102" si="2">G55*20</f>
        <v>1.0580000000000001</v>
      </c>
      <c r="L55" s="4">
        <v>0.36763912806936205</v>
      </c>
      <c r="M55" s="19">
        <f>K55/L55</f>
        <v>2.8778220793745013</v>
      </c>
      <c r="N55" s="20">
        <f>AVERAGE(M55:M57)</f>
        <v>8.0612180050830613</v>
      </c>
      <c r="O55" s="19">
        <f>STDEV(M55:M57)</f>
        <v>4.5478593477663383</v>
      </c>
      <c r="P55" s="15"/>
      <c r="Q55" s="17"/>
      <c r="R55" s="15"/>
    </row>
    <row r="56" spans="1:18" x14ac:dyDescent="0.2">
      <c r="A56" s="2" t="s">
        <v>40</v>
      </c>
      <c r="B56" s="2" t="s">
        <v>34</v>
      </c>
      <c r="C56" s="1" t="s">
        <v>1</v>
      </c>
      <c r="D56" s="2">
        <v>28.58</v>
      </c>
      <c r="E56" s="5">
        <v>75882</v>
      </c>
      <c r="F56" s="5">
        <v>498567.67411300918</v>
      </c>
      <c r="G56" s="4">
        <v>0.1522</v>
      </c>
      <c r="H56" s="39"/>
      <c r="I56" s="39"/>
      <c r="J56" s="6">
        <v>2</v>
      </c>
      <c r="K56" s="3">
        <f t="shared" si="2"/>
        <v>3.044</v>
      </c>
      <c r="L56" s="4">
        <v>0.30675258620689655</v>
      </c>
      <c r="M56" s="19">
        <f t="shared" ref="M56:M102" si="3">K56/L56</f>
        <v>9.9233067197252645</v>
      </c>
    </row>
    <row r="57" spans="1:18" x14ac:dyDescent="0.2">
      <c r="A57" s="2" t="s">
        <v>41</v>
      </c>
      <c r="B57" s="2" t="s">
        <v>34</v>
      </c>
      <c r="C57" s="1" t="s">
        <v>1</v>
      </c>
      <c r="D57" s="2">
        <v>26.43</v>
      </c>
      <c r="E57" s="5">
        <v>54985</v>
      </c>
      <c r="F57" s="5">
        <v>344949.81179422839</v>
      </c>
      <c r="G57" s="4">
        <v>0.15939999999999999</v>
      </c>
      <c r="H57" s="39"/>
      <c r="I57" s="39"/>
      <c r="J57" s="6">
        <v>3</v>
      </c>
      <c r="K57" s="3">
        <f t="shared" si="2"/>
        <v>3.1879999999999997</v>
      </c>
      <c r="L57" s="4">
        <v>0.28007844827586204</v>
      </c>
      <c r="M57" s="19">
        <f t="shared" si="3"/>
        <v>11.382525216149416</v>
      </c>
    </row>
    <row r="58" spans="1:18" x14ac:dyDescent="0.2">
      <c r="A58" s="2" t="s">
        <v>42</v>
      </c>
      <c r="B58" s="2" t="s">
        <v>34</v>
      </c>
      <c r="C58" s="1" t="s">
        <v>1</v>
      </c>
      <c r="D58" s="2">
        <v>28.66</v>
      </c>
      <c r="E58" s="5">
        <v>47196</v>
      </c>
      <c r="F58" s="5">
        <v>353263.4730538922</v>
      </c>
      <c r="G58" s="4">
        <v>0.1336</v>
      </c>
      <c r="H58" s="39">
        <v>0.1651</v>
      </c>
      <c r="I58" s="39"/>
      <c r="J58" s="6">
        <v>4</v>
      </c>
      <c r="K58" s="3">
        <f t="shared" si="2"/>
        <v>2.6719999999999997</v>
      </c>
      <c r="L58" s="4">
        <v>0.43123189655172411</v>
      </c>
      <c r="M58" s="19">
        <f t="shared" si="3"/>
        <v>6.1962021394201452</v>
      </c>
      <c r="N58" s="20">
        <f>AVERAGE(M58:M60)</f>
        <v>7.2336062490123183</v>
      </c>
      <c r="O58" s="19">
        <f>STDEV(M58:M60)</f>
        <v>1.547241580522813</v>
      </c>
      <c r="P58" s="15">
        <f>(H58*20)/L58</f>
        <v>7.6571330330708545</v>
      </c>
      <c r="Q58" s="17">
        <f>AVERAGE(P58:P60)</f>
        <v>8.5354086853841533</v>
      </c>
      <c r="R58" s="15">
        <f>STDEV(P58:P60)</f>
        <v>0.78221237116807796</v>
      </c>
    </row>
    <row r="59" spans="1:18" x14ac:dyDescent="0.2">
      <c r="A59" s="2" t="s">
        <v>43</v>
      </c>
      <c r="B59" s="2" t="s">
        <v>34</v>
      </c>
      <c r="C59" s="1" t="s">
        <v>1</v>
      </c>
      <c r="D59" s="2">
        <v>29.84</v>
      </c>
      <c r="E59" s="5">
        <v>54723</v>
      </c>
      <c r="F59" s="5">
        <v>468118.04961505561</v>
      </c>
      <c r="G59" s="4">
        <v>0.1169</v>
      </c>
      <c r="H59" s="39">
        <v>0.1583</v>
      </c>
      <c r="I59" s="39"/>
      <c r="J59" s="6">
        <v>5</v>
      </c>
      <c r="K59" s="3">
        <f t="shared" si="2"/>
        <v>2.3380000000000001</v>
      </c>
      <c r="L59" s="4">
        <v>0.36010086206896547</v>
      </c>
      <c r="M59" s="19">
        <f t="shared" si="3"/>
        <v>6.492625389917098</v>
      </c>
      <c r="P59" s="15">
        <f>(H59*20)/L59</f>
        <v>8.7919811738569429</v>
      </c>
    </row>
    <row r="60" spans="1:18" x14ac:dyDescent="0.2">
      <c r="A60" s="2" t="s">
        <v>44</v>
      </c>
      <c r="B60" s="2" t="s">
        <v>34</v>
      </c>
      <c r="C60" s="1" t="s">
        <v>1</v>
      </c>
      <c r="D60" s="2">
        <v>25.92</v>
      </c>
      <c r="E60" s="5">
        <v>34330</v>
      </c>
      <c r="F60" s="5">
        <v>276409.01771336555</v>
      </c>
      <c r="G60" s="4">
        <v>0.1242</v>
      </c>
      <c r="H60" s="39">
        <v>0.12620000000000001</v>
      </c>
      <c r="I60" s="39">
        <v>0.1245</v>
      </c>
      <c r="J60" s="6">
        <v>6</v>
      </c>
      <c r="K60" s="3">
        <f t="shared" si="2"/>
        <v>2.484</v>
      </c>
      <c r="L60" s="4">
        <v>0.2756327586206897</v>
      </c>
      <c r="M60" s="19">
        <f t="shared" si="3"/>
        <v>9.0119912176997108</v>
      </c>
      <c r="P60" s="15">
        <f>(H60*20)/L60</f>
        <v>9.1571118492246661</v>
      </c>
    </row>
    <row r="61" spans="1:18" x14ac:dyDescent="0.2">
      <c r="A61" s="2" t="s">
        <v>46</v>
      </c>
      <c r="B61" s="2" t="s">
        <v>34</v>
      </c>
      <c r="C61" s="1" t="s">
        <v>1</v>
      </c>
      <c r="D61" s="2">
        <v>29.03</v>
      </c>
      <c r="E61" s="5">
        <v>42985</v>
      </c>
      <c r="F61" s="5">
        <v>508698.22485207097</v>
      </c>
      <c r="G61" s="4">
        <v>8.4500000000000006E-2</v>
      </c>
      <c r="H61" s="39"/>
      <c r="I61" s="39"/>
      <c r="J61" s="6">
        <v>7</v>
      </c>
      <c r="K61" s="3">
        <f t="shared" si="2"/>
        <v>1.6900000000000002</v>
      </c>
      <c r="L61" s="4">
        <v>0.36205512829153447</v>
      </c>
      <c r="M61" s="19">
        <f t="shared" si="3"/>
        <v>4.6677974372984892</v>
      </c>
      <c r="N61" s="20">
        <f>AVERAGE(M61:M63)</f>
        <v>5.2037547795229706</v>
      </c>
      <c r="O61" s="19">
        <f>STDEV(M61:M63)</f>
        <v>1.5270251154673247</v>
      </c>
      <c r="P61" s="15"/>
      <c r="Q61" s="17"/>
      <c r="R61" s="15"/>
    </row>
    <row r="62" spans="1:18" x14ac:dyDescent="0.2">
      <c r="A62" s="2" t="s">
        <v>47</v>
      </c>
      <c r="B62" s="2" t="s">
        <v>34</v>
      </c>
      <c r="C62" s="1" t="s">
        <v>1</v>
      </c>
      <c r="D62" s="2">
        <v>26.24</v>
      </c>
      <c r="E62" s="5">
        <v>20074</v>
      </c>
      <c r="F62" s="5">
        <v>353415.49295774644</v>
      </c>
      <c r="G62" s="4">
        <v>5.6800000000000003E-2</v>
      </c>
      <c r="H62" s="39"/>
      <c r="I62" s="39"/>
      <c r="J62" s="6">
        <v>8</v>
      </c>
      <c r="K62" s="3">
        <f t="shared" si="2"/>
        <v>1.1360000000000001</v>
      </c>
      <c r="L62" s="4">
        <v>0.28280097746200866</v>
      </c>
      <c r="M62" s="19">
        <f t="shared" si="3"/>
        <v>4.0169592417784683</v>
      </c>
    </row>
    <row r="63" spans="1:18" x14ac:dyDescent="0.2">
      <c r="A63" s="2" t="s">
        <v>48</v>
      </c>
      <c r="B63" s="2" t="s">
        <v>34</v>
      </c>
      <c r="C63" s="1" t="s">
        <v>1</v>
      </c>
      <c r="D63" s="2">
        <v>28.04</v>
      </c>
      <c r="E63" s="5">
        <v>40582</v>
      </c>
      <c r="F63" s="5">
        <v>454445.68868980958</v>
      </c>
      <c r="G63" s="4">
        <v>8.9300000000000004E-2</v>
      </c>
      <c r="H63" s="39"/>
      <c r="I63" s="39"/>
      <c r="J63" s="6">
        <v>9</v>
      </c>
      <c r="K63" s="3">
        <f t="shared" si="2"/>
        <v>1.786</v>
      </c>
      <c r="L63" s="4">
        <v>0.25785000000000002</v>
      </c>
      <c r="M63" s="19">
        <f t="shared" si="3"/>
        <v>6.9265076594919526</v>
      </c>
    </row>
    <row r="64" spans="1:18" x14ac:dyDescent="0.2">
      <c r="A64" s="2" t="s">
        <v>49</v>
      </c>
      <c r="B64" s="2" t="s">
        <v>34</v>
      </c>
      <c r="C64" s="1" t="s">
        <v>1</v>
      </c>
      <c r="D64" s="2">
        <v>29.7</v>
      </c>
      <c r="E64" s="5">
        <v>44221</v>
      </c>
      <c r="F64" s="5">
        <v>491890.98998887656</v>
      </c>
      <c r="G64" s="4">
        <v>8.9899999999999994E-2</v>
      </c>
      <c r="H64" s="39"/>
      <c r="I64" s="39"/>
      <c r="J64" s="6">
        <v>10</v>
      </c>
      <c r="K64" s="3">
        <f t="shared" si="2"/>
        <v>1.7979999999999998</v>
      </c>
      <c r="L64" s="4">
        <v>0.311198275862069</v>
      </c>
      <c r="M64" s="19">
        <f t="shared" si="3"/>
        <v>5.7776669713842477</v>
      </c>
      <c r="N64" s="20">
        <f>AVERAGE(M64:M66)</f>
        <v>4.5096478511254539</v>
      </c>
      <c r="O64" s="19">
        <f>STDEV(M64:M66)</f>
        <v>1.0982128596052709</v>
      </c>
      <c r="P64" s="15"/>
      <c r="Q64" s="17"/>
      <c r="R64" s="15"/>
    </row>
    <row r="65" spans="1:18" x14ac:dyDescent="0.2">
      <c r="A65" s="2" t="s">
        <v>50</v>
      </c>
      <c r="B65" s="2" t="s">
        <v>34</v>
      </c>
      <c r="C65" s="1" t="s">
        <v>1</v>
      </c>
      <c r="D65" s="2">
        <v>31.94</v>
      </c>
      <c r="E65" s="5">
        <v>38953</v>
      </c>
      <c r="F65" s="5">
        <v>517992.02127659571</v>
      </c>
      <c r="G65" s="4">
        <v>7.5200000000000003E-2</v>
      </c>
      <c r="H65" s="39"/>
      <c r="I65" s="39"/>
      <c r="J65" s="6">
        <v>11</v>
      </c>
      <c r="K65" s="3">
        <f t="shared" si="2"/>
        <v>1.504</v>
      </c>
      <c r="L65" s="4">
        <v>0.38677499999999992</v>
      </c>
      <c r="M65" s="19">
        <f t="shared" si="3"/>
        <v>3.8885657035744305</v>
      </c>
    </row>
    <row r="66" spans="1:18" x14ac:dyDescent="0.2">
      <c r="A66" s="2" t="s">
        <v>51</v>
      </c>
      <c r="B66" s="2" t="s">
        <v>34</v>
      </c>
      <c r="C66" s="1" t="s">
        <v>1</v>
      </c>
      <c r="D66" s="2">
        <v>28.51</v>
      </c>
      <c r="E66" s="5">
        <v>23631</v>
      </c>
      <c r="F66" s="5">
        <v>474518.07228915667</v>
      </c>
      <c r="G66" s="4">
        <v>4.9799999999999997E-2</v>
      </c>
      <c r="H66" s="39"/>
      <c r="I66" s="39"/>
      <c r="J66" s="6">
        <v>12</v>
      </c>
      <c r="K66" s="3">
        <f t="shared" si="2"/>
        <v>0.996</v>
      </c>
      <c r="L66" s="4">
        <v>0.25785000000000002</v>
      </c>
      <c r="M66" s="19">
        <f t="shared" si="3"/>
        <v>3.8627108784176842</v>
      </c>
    </row>
    <row r="67" spans="1:18" x14ac:dyDescent="0.2">
      <c r="A67" s="2" t="s">
        <v>39</v>
      </c>
      <c r="B67" s="2" t="s">
        <v>35</v>
      </c>
      <c r="C67" s="1" t="s">
        <v>14</v>
      </c>
      <c r="D67" s="2">
        <v>18.98</v>
      </c>
      <c r="E67" s="5">
        <v>11270</v>
      </c>
      <c r="F67" s="5">
        <v>2049090.9090909092</v>
      </c>
      <c r="G67" s="4">
        <v>5.4999999999999997E-3</v>
      </c>
      <c r="H67" s="39"/>
      <c r="I67" s="39"/>
      <c r="J67" s="6">
        <v>1</v>
      </c>
      <c r="K67" s="3">
        <f t="shared" si="2"/>
        <v>0.10999999999999999</v>
      </c>
      <c r="L67" s="4">
        <v>0.36763912806936205</v>
      </c>
      <c r="M67" s="19">
        <f>K67/L67</f>
        <v>0.29920645437731103</v>
      </c>
      <c r="N67" s="20">
        <f>AVERAGE(M67:M69)</f>
        <v>0.86577345007836415</v>
      </c>
      <c r="O67" s="19">
        <f>STDEV(M67:M69)</f>
        <v>0.61067706972550251</v>
      </c>
      <c r="P67" s="15"/>
      <c r="Q67" s="17"/>
      <c r="R67" s="15"/>
    </row>
    <row r="68" spans="1:18" x14ac:dyDescent="0.2">
      <c r="A68" s="2" t="s">
        <v>40</v>
      </c>
      <c r="B68" s="2" t="s">
        <v>35</v>
      </c>
      <c r="C68" s="1" t="s">
        <v>14</v>
      </c>
      <c r="D68" s="2">
        <v>21.73</v>
      </c>
      <c r="E68" s="5">
        <v>66462</v>
      </c>
      <c r="F68" s="5">
        <v>2864741.3793103448</v>
      </c>
      <c r="G68" s="4">
        <v>2.3199999999999998E-2</v>
      </c>
      <c r="H68" s="39"/>
      <c r="I68" s="39"/>
      <c r="J68" s="6">
        <v>2</v>
      </c>
      <c r="K68" s="3">
        <f t="shared" si="2"/>
        <v>0.46399999999999997</v>
      </c>
      <c r="L68" s="4">
        <v>0.30675258620689655</v>
      </c>
      <c r="M68" s="19">
        <f t="shared" si="3"/>
        <v>1.5126196839528654</v>
      </c>
    </row>
    <row r="69" spans="1:18" x14ac:dyDescent="0.2">
      <c r="A69" s="2" t="s">
        <v>41</v>
      </c>
      <c r="B69" s="2" t="s">
        <v>35</v>
      </c>
      <c r="C69" s="1" t="s">
        <v>14</v>
      </c>
      <c r="D69" s="2">
        <v>19.61</v>
      </c>
      <c r="E69" s="5">
        <v>21826</v>
      </c>
      <c r="F69" s="5">
        <v>1984181.8181818184</v>
      </c>
      <c r="G69" s="4">
        <v>1.0999999999999999E-2</v>
      </c>
      <c r="H69" s="39"/>
      <c r="I69" s="39"/>
      <c r="J69" s="6">
        <v>3</v>
      </c>
      <c r="K69" s="3">
        <f t="shared" si="2"/>
        <v>0.21999999999999997</v>
      </c>
      <c r="L69" s="4">
        <v>0.28007844827586204</v>
      </c>
      <c r="M69" s="19">
        <f t="shared" si="3"/>
        <v>0.78549421190491575</v>
      </c>
    </row>
    <row r="70" spans="1:18" x14ac:dyDescent="0.2">
      <c r="A70" s="2" t="s">
        <v>42</v>
      </c>
      <c r="B70" s="2" t="s">
        <v>35</v>
      </c>
      <c r="C70" s="1" t="s">
        <v>14</v>
      </c>
      <c r="D70" s="2">
        <v>20.38</v>
      </c>
      <c r="E70" s="5">
        <v>974881</v>
      </c>
      <c r="F70" s="5">
        <v>2052813.2238365973</v>
      </c>
      <c r="G70" s="4">
        <v>0.47489999999999999</v>
      </c>
      <c r="H70" s="39">
        <v>0.51829999999999998</v>
      </c>
      <c r="I70" s="39"/>
      <c r="J70" s="6">
        <v>4</v>
      </c>
      <c r="K70" s="3">
        <f t="shared" si="2"/>
        <v>9.4979999999999993</v>
      </c>
      <c r="L70" s="4">
        <v>0.43123189655172411</v>
      </c>
      <c r="M70" s="19">
        <f t="shared" si="3"/>
        <v>22.025272425229243</v>
      </c>
      <c r="N70" s="20">
        <f>AVERAGE(M70:M72)</f>
        <v>22.195451315900527</v>
      </c>
      <c r="O70" s="19">
        <f>STDEV(M70:M72)</f>
        <v>0.20876087683825553</v>
      </c>
      <c r="P70" s="15">
        <f>(H70*20)/L70</f>
        <v>24.03811054537022</v>
      </c>
      <c r="Q70" s="17">
        <f>AVERAGE(P70:P72)</f>
        <v>28.995773263868511</v>
      </c>
      <c r="R70" s="15">
        <f>STDEV(P70:P72)</f>
        <v>4.591544694095866</v>
      </c>
    </row>
    <row r="71" spans="1:18" x14ac:dyDescent="0.2">
      <c r="A71" s="2" t="s">
        <v>43</v>
      </c>
      <c r="B71" s="2" t="s">
        <v>35</v>
      </c>
      <c r="C71" s="1" t="s">
        <v>14</v>
      </c>
      <c r="D71" s="2">
        <v>23.65</v>
      </c>
      <c r="E71" s="5">
        <v>1066308</v>
      </c>
      <c r="F71" s="5">
        <v>2675804.2659974904</v>
      </c>
      <c r="G71" s="4">
        <v>0.39850000000000002</v>
      </c>
      <c r="H71" s="39">
        <v>0.53739999999999999</v>
      </c>
      <c r="I71" s="39"/>
      <c r="J71" s="6">
        <v>5</v>
      </c>
      <c r="K71" s="3">
        <f t="shared" si="2"/>
        <v>7.9700000000000006</v>
      </c>
      <c r="L71" s="4">
        <v>0.36010086206896547</v>
      </c>
      <c r="M71" s="19">
        <f t="shared" si="3"/>
        <v>22.132687920290536</v>
      </c>
      <c r="P71" s="15">
        <f>(H71*20)/L71</f>
        <v>29.847193195393057</v>
      </c>
    </row>
    <row r="72" spans="1:18" x14ac:dyDescent="0.2">
      <c r="A72" s="2" t="s">
        <v>44</v>
      </c>
      <c r="B72" s="2" t="s">
        <v>35</v>
      </c>
      <c r="C72" s="1" t="s">
        <v>14</v>
      </c>
      <c r="D72" s="2">
        <v>17.920000000000002</v>
      </c>
      <c r="E72" s="5">
        <v>741862</v>
      </c>
      <c r="F72" s="5">
        <v>2400071.1743772244</v>
      </c>
      <c r="G72" s="4">
        <v>0.30909999999999999</v>
      </c>
      <c r="H72" s="39">
        <v>0.45619999999999999</v>
      </c>
      <c r="I72" s="39">
        <v>0.48959999999999998</v>
      </c>
      <c r="J72" s="6">
        <v>6</v>
      </c>
      <c r="K72" s="3">
        <f t="shared" si="2"/>
        <v>6.1819999999999995</v>
      </c>
      <c r="L72" s="4">
        <v>0.2756327586206897</v>
      </c>
      <c r="M72" s="19">
        <f t="shared" si="3"/>
        <v>22.428393602181806</v>
      </c>
      <c r="P72" s="15">
        <f>(H72*20)/L72</f>
        <v>33.102016050842259</v>
      </c>
    </row>
    <row r="73" spans="1:18" x14ac:dyDescent="0.2">
      <c r="A73" s="2" t="s">
        <v>46</v>
      </c>
      <c r="B73" s="2" t="s">
        <v>35</v>
      </c>
      <c r="C73" s="1" t="s">
        <v>14</v>
      </c>
      <c r="D73" s="2">
        <v>23.13</v>
      </c>
      <c r="E73" s="5">
        <v>49007</v>
      </c>
      <c r="F73" s="5">
        <v>2882764.7058823528</v>
      </c>
      <c r="G73" s="4">
        <v>1.7000000000000001E-2</v>
      </c>
      <c r="H73" s="39"/>
      <c r="I73" s="39"/>
      <c r="J73" s="6">
        <v>7</v>
      </c>
      <c r="K73" s="3">
        <f t="shared" si="2"/>
        <v>0.34</v>
      </c>
      <c r="L73" s="4">
        <v>0.36205512829153447</v>
      </c>
      <c r="M73" s="19">
        <f t="shared" si="3"/>
        <v>0.93908350809555396</v>
      </c>
      <c r="N73" s="20">
        <f>AVERAGE(M73:M75)</f>
        <v>1.0907268737795821</v>
      </c>
      <c r="O73" s="19">
        <f>STDEV(M73:M75)</f>
        <v>0.76071562522433001</v>
      </c>
      <c r="P73" s="15"/>
      <c r="Q73" s="17"/>
      <c r="R73" s="15"/>
    </row>
    <row r="74" spans="1:18" x14ac:dyDescent="0.2">
      <c r="A74" s="2" t="s">
        <v>47</v>
      </c>
      <c r="B74" s="2" t="s">
        <v>35</v>
      </c>
      <c r="C74" s="1" t="s">
        <v>14</v>
      </c>
      <c r="D74" s="2">
        <v>18.63</v>
      </c>
      <c r="E74" s="5">
        <v>12855</v>
      </c>
      <c r="F74" s="5">
        <v>2178813.559322034</v>
      </c>
      <c r="G74" s="4">
        <v>5.8999999999999999E-3</v>
      </c>
      <c r="H74" s="39"/>
      <c r="I74" s="39"/>
      <c r="J74" s="6">
        <v>8</v>
      </c>
      <c r="K74" s="3">
        <f t="shared" si="2"/>
        <v>0.11799999999999999</v>
      </c>
      <c r="L74" s="4">
        <v>0.28280097746200866</v>
      </c>
      <c r="M74" s="19">
        <f t="shared" si="3"/>
        <v>0.4172545691283972</v>
      </c>
    </row>
    <row r="75" spans="1:18" x14ac:dyDescent="0.2">
      <c r="A75" s="2" t="s">
        <v>48</v>
      </c>
      <c r="B75" s="2" t="s">
        <v>35</v>
      </c>
      <c r="C75" s="1" t="s">
        <v>14</v>
      </c>
      <c r="D75" s="2">
        <v>21.22</v>
      </c>
      <c r="E75" s="5">
        <v>49791</v>
      </c>
      <c r="F75" s="5">
        <v>2015829.95951417</v>
      </c>
      <c r="G75" s="4">
        <v>2.47E-2</v>
      </c>
      <c r="H75" s="39"/>
      <c r="I75" s="39"/>
      <c r="J75" s="6">
        <v>9</v>
      </c>
      <c r="K75" s="3">
        <f t="shared" si="2"/>
        <v>0.49399999999999999</v>
      </c>
      <c r="L75" s="4">
        <v>0.25785000000000002</v>
      </c>
      <c r="M75" s="19">
        <f t="shared" si="3"/>
        <v>1.9158425441147953</v>
      </c>
    </row>
    <row r="76" spans="1:18" x14ac:dyDescent="0.2">
      <c r="A76" s="2" t="s">
        <v>49</v>
      </c>
      <c r="B76" s="2" t="s">
        <v>35</v>
      </c>
      <c r="C76" s="1" t="s">
        <v>14</v>
      </c>
      <c r="D76" s="2">
        <v>23.46</v>
      </c>
      <c r="E76" s="5">
        <v>1171419</v>
      </c>
      <c r="F76" s="5">
        <v>3657255.6977833286</v>
      </c>
      <c r="G76" s="4">
        <v>0.32029999999999997</v>
      </c>
      <c r="H76" s="39"/>
      <c r="I76" s="39"/>
      <c r="J76" s="6">
        <v>10</v>
      </c>
      <c r="K76" s="3">
        <f t="shared" si="2"/>
        <v>6.4059999999999997</v>
      </c>
      <c r="L76" s="4">
        <v>0.311198275862069</v>
      </c>
      <c r="M76" s="19">
        <f t="shared" si="3"/>
        <v>20.584946951439097</v>
      </c>
      <c r="N76" s="20">
        <f>AVERAGE(M76:M78)</f>
        <v>15.410116008138113</v>
      </c>
      <c r="O76" s="19">
        <f>STDEV(M76:M78)</f>
        <v>5.1770978053694208</v>
      </c>
      <c r="P76" s="15"/>
      <c r="Q76" s="17"/>
      <c r="R76" s="15"/>
    </row>
    <row r="77" spans="1:18" x14ac:dyDescent="0.2">
      <c r="A77" s="2" t="s">
        <v>50</v>
      </c>
      <c r="B77" s="2" t="s">
        <v>35</v>
      </c>
      <c r="C77" s="1" t="s">
        <v>14</v>
      </c>
      <c r="D77" s="2">
        <v>27.44</v>
      </c>
      <c r="E77" s="5">
        <v>857320</v>
      </c>
      <c r="F77" s="5">
        <v>2875947.6685675951</v>
      </c>
      <c r="G77" s="4">
        <v>0.29809999999999998</v>
      </c>
      <c r="H77" s="39"/>
      <c r="I77" s="39"/>
      <c r="J77" s="6">
        <v>11</v>
      </c>
      <c r="K77" s="3">
        <f t="shared" si="2"/>
        <v>5.9619999999999997</v>
      </c>
      <c r="L77" s="4">
        <v>0.38677499999999992</v>
      </c>
      <c r="M77" s="19">
        <f t="shared" si="3"/>
        <v>15.414646758451298</v>
      </c>
    </row>
    <row r="78" spans="1:18" x14ac:dyDescent="0.2">
      <c r="A78" s="2" t="s">
        <v>51</v>
      </c>
      <c r="B78" s="2" t="s">
        <v>35</v>
      </c>
      <c r="C78" s="1" t="s">
        <v>14</v>
      </c>
      <c r="D78" s="2">
        <v>21.24</v>
      </c>
      <c r="E78" s="5">
        <v>303909</v>
      </c>
      <c r="F78" s="5">
        <v>2304086.4291129648</v>
      </c>
      <c r="G78" s="4">
        <v>0.13189999999999999</v>
      </c>
      <c r="H78" s="39"/>
      <c r="I78" s="39"/>
      <c r="J78" s="6">
        <v>12</v>
      </c>
      <c r="K78" s="3">
        <f t="shared" si="2"/>
        <v>2.6379999999999999</v>
      </c>
      <c r="L78" s="4">
        <v>0.25785000000000002</v>
      </c>
      <c r="M78" s="19">
        <f t="shared" si="3"/>
        <v>10.230754314523947</v>
      </c>
    </row>
    <row r="79" spans="1:18" x14ac:dyDescent="0.2">
      <c r="A79" s="2" t="s">
        <v>39</v>
      </c>
      <c r="B79" s="2" t="s">
        <v>37</v>
      </c>
      <c r="C79" s="1" t="s">
        <v>16</v>
      </c>
      <c r="D79" s="2">
        <v>29.35</v>
      </c>
      <c r="E79" s="5">
        <v>347070</v>
      </c>
      <c r="F79" s="5">
        <v>190415.31793493169</v>
      </c>
      <c r="G79" s="4">
        <v>1.8227</v>
      </c>
      <c r="H79" s="39"/>
      <c r="I79" s="39"/>
      <c r="J79" s="6">
        <v>1</v>
      </c>
      <c r="K79" s="3">
        <f t="shared" si="2"/>
        <v>36.454000000000001</v>
      </c>
      <c r="L79" s="4">
        <v>0.36763912806936205</v>
      </c>
      <c r="M79" s="19">
        <f t="shared" si="3"/>
        <v>99.157018980640885</v>
      </c>
      <c r="N79" s="20">
        <f>AVERAGE(M79:M81)</f>
        <v>257.38617487870539</v>
      </c>
      <c r="O79" s="19">
        <f>STDEV(M79:M81)</f>
        <v>138.36265083691558</v>
      </c>
      <c r="P79" s="15"/>
      <c r="Q79" s="17"/>
      <c r="R79" s="15"/>
    </row>
    <row r="80" spans="1:18" x14ac:dyDescent="0.2">
      <c r="A80" s="2" t="s">
        <v>40</v>
      </c>
      <c r="B80" s="2" t="s">
        <v>37</v>
      </c>
      <c r="C80" s="1" t="s">
        <v>16</v>
      </c>
      <c r="D80" s="2">
        <v>30.57</v>
      </c>
      <c r="E80" s="5">
        <v>796054</v>
      </c>
      <c r="F80" s="5">
        <v>145933.74763973674</v>
      </c>
      <c r="G80" s="4">
        <v>5.4549000000000003</v>
      </c>
      <c r="H80" s="39"/>
      <c r="I80" s="39"/>
      <c r="J80" s="6">
        <v>2</v>
      </c>
      <c r="K80" s="3">
        <f t="shared" si="2"/>
        <v>109.09800000000001</v>
      </c>
      <c r="L80" s="4">
        <v>0.30675258620689655</v>
      </c>
      <c r="M80" s="19">
        <f t="shared" si="3"/>
        <v>355.65470318941755</v>
      </c>
    </row>
    <row r="81" spans="1:18" x14ac:dyDescent="0.2">
      <c r="A81" s="2" t="s">
        <v>41</v>
      </c>
      <c r="B81" s="2" t="s">
        <v>37</v>
      </c>
      <c r="C81" s="1" t="s">
        <v>16</v>
      </c>
      <c r="D81" s="2">
        <v>29.35</v>
      </c>
      <c r="E81" s="5">
        <v>558291</v>
      </c>
      <c r="F81" s="5">
        <v>125625.21095384893</v>
      </c>
      <c r="G81" s="4">
        <v>4.4440999999999997</v>
      </c>
      <c r="H81" s="39"/>
      <c r="I81" s="39"/>
      <c r="J81" s="6">
        <v>3</v>
      </c>
      <c r="K81" s="3">
        <f t="shared" si="2"/>
        <v>88.881999999999991</v>
      </c>
      <c r="L81" s="4">
        <v>0.28007844827586204</v>
      </c>
      <c r="M81" s="19">
        <f t="shared" si="3"/>
        <v>317.34680246605785</v>
      </c>
    </row>
    <row r="82" spans="1:18" x14ac:dyDescent="0.2">
      <c r="A82" s="2" t="s">
        <v>42</v>
      </c>
      <c r="B82" s="2" t="s">
        <v>37</v>
      </c>
      <c r="C82" s="1" t="s">
        <v>16</v>
      </c>
      <c r="D82" s="2">
        <v>30.53</v>
      </c>
      <c r="E82" s="5">
        <v>844755</v>
      </c>
      <c r="F82" s="5">
        <v>105959.93678189754</v>
      </c>
      <c r="G82" s="4">
        <v>7.9724000000000004</v>
      </c>
      <c r="H82" s="39">
        <v>3.3218999999999999</v>
      </c>
      <c r="I82" s="39"/>
      <c r="J82" s="6">
        <v>4</v>
      </c>
      <c r="K82" s="3">
        <f>G82*20</f>
        <v>159.44800000000001</v>
      </c>
      <c r="L82" s="4">
        <v>0.43123189655172411</v>
      </c>
      <c r="M82" s="19">
        <f t="shared" si="3"/>
        <v>369.75001449336207</v>
      </c>
      <c r="N82" s="20">
        <f>AVERAGE(M82:M84)</f>
        <v>333.75832011511409</v>
      </c>
      <c r="O82" s="19">
        <f>STDEV(M82:M84)</f>
        <v>57.992616515947887</v>
      </c>
      <c r="P82" s="15">
        <f>(H82*20)/L82</f>
        <v>154.06559795613612</v>
      </c>
      <c r="Q82" s="17">
        <f>AVERAGE(P82:P84)</f>
        <v>207.90975401658451</v>
      </c>
      <c r="R82" s="15">
        <f>STDEV(P82:P84)</f>
        <v>46.711568335930693</v>
      </c>
    </row>
    <row r="83" spans="1:18" x14ac:dyDescent="0.2">
      <c r="A83" s="2" t="s">
        <v>43</v>
      </c>
      <c r="B83" s="2" t="s">
        <v>37</v>
      </c>
      <c r="C83" s="1" t="s">
        <v>16</v>
      </c>
      <c r="D83" s="2">
        <v>31.53</v>
      </c>
      <c r="E83" s="5">
        <v>835263</v>
      </c>
      <c r="F83" s="5">
        <v>173839.28571428571</v>
      </c>
      <c r="G83" s="4">
        <v>4.8048000000000002</v>
      </c>
      <c r="H83" s="39">
        <v>4.1786000000000003</v>
      </c>
      <c r="I83" s="39"/>
      <c r="J83" s="6">
        <v>5</v>
      </c>
      <c r="K83" s="3">
        <f>G83*20</f>
        <v>96.096000000000004</v>
      </c>
      <c r="L83" s="4">
        <v>0.36010086206896547</v>
      </c>
      <c r="M83" s="19">
        <f t="shared" si="3"/>
        <v>266.85856692449676</v>
      </c>
      <c r="P83" s="15">
        <f>(H83*20)/L83</f>
        <v>232.07942219253709</v>
      </c>
    </row>
    <row r="84" spans="1:18" x14ac:dyDescent="0.2">
      <c r="A84" s="2" t="s">
        <v>44</v>
      </c>
      <c r="B84" s="2" t="s">
        <v>37</v>
      </c>
      <c r="C84" s="1" t="s">
        <v>16</v>
      </c>
      <c r="D84" s="2">
        <v>29.13</v>
      </c>
      <c r="E84" s="5">
        <v>549646</v>
      </c>
      <c r="F84" s="5">
        <v>109367.05334580259</v>
      </c>
      <c r="G84" s="4">
        <v>5.0256999999999996</v>
      </c>
      <c r="H84" s="39">
        <v>3.2743000000000002</v>
      </c>
      <c r="I84" s="39">
        <v>3.0623</v>
      </c>
      <c r="J84" s="6">
        <v>6</v>
      </c>
      <c r="K84" s="3">
        <f>G84*20</f>
        <v>100.514</v>
      </c>
      <c r="L84" s="4">
        <v>0.2756327586206897</v>
      </c>
      <c r="M84" s="19">
        <f t="shared" si="3"/>
        <v>364.66637892748338</v>
      </c>
      <c r="P84" s="15">
        <f>(H84*20)/L84</f>
        <v>237.58424190108025</v>
      </c>
    </row>
    <row r="85" spans="1:18" x14ac:dyDescent="0.2">
      <c r="A85" s="2" t="s">
        <v>46</v>
      </c>
      <c r="B85" s="2" t="s">
        <v>37</v>
      </c>
      <c r="C85" s="1" t="s">
        <v>16</v>
      </c>
      <c r="D85" s="2">
        <v>30.81</v>
      </c>
      <c r="E85" s="5">
        <v>695786</v>
      </c>
      <c r="F85" s="5">
        <v>152531.12942827077</v>
      </c>
      <c r="G85" s="4">
        <v>4.5616000000000003</v>
      </c>
      <c r="H85" s="39"/>
      <c r="I85" s="39"/>
      <c r="J85" s="6">
        <v>7</v>
      </c>
      <c r="K85" s="3">
        <f t="shared" si="2"/>
        <v>91.231999999999999</v>
      </c>
      <c r="L85" s="4">
        <v>0.36205512829153447</v>
      </c>
      <c r="M85" s="19">
        <f t="shared" si="3"/>
        <v>251.98372532521637</v>
      </c>
      <c r="N85" s="20">
        <f>AVERAGE(M85:M87)</f>
        <v>300.51888772786276</v>
      </c>
      <c r="O85" s="19">
        <f>STDEV(M85:M87)</f>
        <v>53.900101878328144</v>
      </c>
      <c r="P85" s="15"/>
      <c r="Q85" s="17"/>
      <c r="R85" s="15"/>
    </row>
    <row r="86" spans="1:18" x14ac:dyDescent="0.2">
      <c r="A86" s="2" t="s">
        <v>47</v>
      </c>
      <c r="B86" s="2" t="s">
        <v>37</v>
      </c>
      <c r="C86" s="1" t="s">
        <v>16</v>
      </c>
      <c r="D86" s="2">
        <v>29.19</v>
      </c>
      <c r="E86" s="5">
        <v>505452</v>
      </c>
      <c r="F86" s="5">
        <v>99702.540634369565</v>
      </c>
      <c r="G86" s="4">
        <v>5.0696000000000003</v>
      </c>
      <c r="H86" s="39"/>
      <c r="I86" s="39"/>
      <c r="J86" s="6">
        <v>8</v>
      </c>
      <c r="K86" s="3">
        <f t="shared" si="2"/>
        <v>101.39200000000001</v>
      </c>
      <c r="L86" s="4">
        <v>0.28280097746200866</v>
      </c>
      <c r="M86" s="19">
        <f t="shared" si="3"/>
        <v>358.52775655141062</v>
      </c>
    </row>
    <row r="87" spans="1:18" x14ac:dyDescent="0.2">
      <c r="A87" s="2" t="s">
        <v>48</v>
      </c>
      <c r="B87" s="2" t="s">
        <v>37</v>
      </c>
      <c r="C87" s="1" t="s">
        <v>16</v>
      </c>
      <c r="D87" s="2">
        <v>30.16</v>
      </c>
      <c r="E87" s="5">
        <v>472438</v>
      </c>
      <c r="F87" s="5">
        <v>125906.24417024225</v>
      </c>
      <c r="G87" s="4">
        <v>3.7523</v>
      </c>
      <c r="H87" s="39"/>
      <c r="I87" s="39"/>
      <c r="J87" s="6">
        <v>9</v>
      </c>
      <c r="K87" s="3">
        <f t="shared" si="2"/>
        <v>75.045999999999992</v>
      </c>
      <c r="L87" s="4">
        <v>0.25785000000000002</v>
      </c>
      <c r="M87" s="19">
        <f t="shared" si="3"/>
        <v>291.04518130696135</v>
      </c>
    </row>
    <row r="88" spans="1:18" x14ac:dyDescent="0.2">
      <c r="A88" s="2" t="s">
        <v>49</v>
      </c>
      <c r="B88" s="2" t="s">
        <v>37</v>
      </c>
      <c r="C88" s="1" t="s">
        <v>16</v>
      </c>
      <c r="D88" s="2">
        <v>31.29</v>
      </c>
      <c r="E88" s="5">
        <v>886657</v>
      </c>
      <c r="F88" s="5">
        <v>172871.31994540847</v>
      </c>
      <c r="G88" s="4">
        <v>5.1289999999999996</v>
      </c>
      <c r="H88" s="39"/>
      <c r="I88" s="39"/>
      <c r="J88" s="6">
        <v>10</v>
      </c>
      <c r="K88" s="3">
        <f t="shared" si="2"/>
        <v>102.57999999999998</v>
      </c>
      <c r="L88" s="4">
        <v>0.311198275862069</v>
      </c>
      <c r="M88" s="19">
        <f t="shared" si="3"/>
        <v>329.62907559766188</v>
      </c>
      <c r="N88" s="20">
        <f>AVERAGE(M88:M90)</f>
        <v>252.02101627930597</v>
      </c>
      <c r="O88" s="19">
        <f>STDEV(M88:M90)</f>
        <v>71.900285021897233</v>
      </c>
      <c r="P88" s="15"/>
      <c r="Q88" s="17"/>
      <c r="R88" s="15"/>
    </row>
    <row r="89" spans="1:18" x14ac:dyDescent="0.2">
      <c r="A89" s="2" t="s">
        <v>50</v>
      </c>
      <c r="B89" s="2" t="s">
        <v>37</v>
      </c>
      <c r="C89" s="1" t="s">
        <v>16</v>
      </c>
      <c r="D89" s="2">
        <v>32.89</v>
      </c>
      <c r="E89" s="5">
        <v>765051</v>
      </c>
      <c r="F89" s="5">
        <v>165692.28770060424</v>
      </c>
      <c r="G89" s="4">
        <v>4.6173000000000002</v>
      </c>
      <c r="H89" s="39"/>
      <c r="I89" s="39"/>
      <c r="J89" s="6">
        <v>11</v>
      </c>
      <c r="K89" s="3">
        <f t="shared" si="2"/>
        <v>92.346000000000004</v>
      </c>
      <c r="L89" s="4">
        <v>0.38677499999999992</v>
      </c>
      <c r="M89" s="19">
        <f t="shared" si="3"/>
        <v>238.75896839247631</v>
      </c>
    </row>
    <row r="90" spans="1:18" x14ac:dyDescent="0.2">
      <c r="A90" s="2" t="s">
        <v>51</v>
      </c>
      <c r="B90" s="2" t="s">
        <v>37</v>
      </c>
      <c r="C90" s="1" t="s">
        <v>16</v>
      </c>
      <c r="D90" s="2">
        <v>30.39</v>
      </c>
      <c r="E90" s="5">
        <v>401256</v>
      </c>
      <c r="F90" s="5">
        <v>165835.67531823443</v>
      </c>
      <c r="G90" s="4">
        <v>2.4196</v>
      </c>
      <c r="H90" s="39"/>
      <c r="I90" s="39"/>
      <c r="J90" s="6">
        <v>12</v>
      </c>
      <c r="K90" s="3">
        <f t="shared" si="2"/>
        <v>48.391999999999996</v>
      </c>
      <c r="L90" s="4">
        <v>0.25785000000000002</v>
      </c>
      <c r="M90" s="19">
        <f t="shared" si="3"/>
        <v>187.67500484777969</v>
      </c>
    </row>
    <row r="91" spans="1:18" x14ac:dyDescent="0.2">
      <c r="A91" s="2" t="s">
        <v>39</v>
      </c>
      <c r="B91" s="2" t="s">
        <v>38</v>
      </c>
      <c r="C91" s="1" t="s">
        <v>18</v>
      </c>
      <c r="D91" s="2">
        <v>18.16</v>
      </c>
      <c r="E91" s="5">
        <v>1434348</v>
      </c>
      <c r="F91" s="5">
        <v>2266310.6335914047</v>
      </c>
      <c r="G91" s="4">
        <v>0.63290000000000002</v>
      </c>
      <c r="H91" s="39"/>
      <c r="I91" s="39"/>
      <c r="J91" s="6">
        <v>1</v>
      </c>
      <c r="K91" s="3">
        <f t="shared" si="2"/>
        <v>12.658000000000001</v>
      </c>
      <c r="L91" s="4">
        <v>0.36763912806936205</v>
      </c>
      <c r="M91" s="19">
        <f t="shared" si="3"/>
        <v>34.430502722800036</v>
      </c>
      <c r="N91" s="20">
        <f>AVERAGE(M91:M93)</f>
        <v>58.547911234024319</v>
      </c>
      <c r="O91" s="19">
        <f>STDEV(M91:M93)</f>
        <v>20.945987712001003</v>
      </c>
      <c r="P91" s="15"/>
      <c r="Q91" s="17"/>
      <c r="R91" s="15"/>
    </row>
    <row r="92" spans="1:18" x14ac:dyDescent="0.2">
      <c r="A92" s="2" t="s">
        <v>40</v>
      </c>
      <c r="B92" s="2" t="s">
        <v>38</v>
      </c>
      <c r="C92" s="1" t="s">
        <v>18</v>
      </c>
      <c r="D92" s="2">
        <v>19.43</v>
      </c>
      <c r="E92" s="5">
        <v>2975434</v>
      </c>
      <c r="F92" s="5">
        <v>2810459.9981108909</v>
      </c>
      <c r="G92" s="4">
        <v>1.0587</v>
      </c>
      <c r="H92" s="39"/>
      <c r="I92" s="39"/>
      <c r="J92" s="6">
        <v>2</v>
      </c>
      <c r="K92" s="3">
        <f t="shared" si="2"/>
        <v>21.173999999999999</v>
      </c>
      <c r="L92" s="4">
        <v>0.30675258620689655</v>
      </c>
      <c r="M92" s="19">
        <f t="shared" si="3"/>
        <v>69.026312905211157</v>
      </c>
    </row>
    <row r="93" spans="1:18" x14ac:dyDescent="0.2">
      <c r="A93" s="2" t="s">
        <v>41</v>
      </c>
      <c r="B93" s="2" t="s">
        <v>38</v>
      </c>
      <c r="C93" s="1" t="s">
        <v>18</v>
      </c>
      <c r="D93" s="2">
        <v>18.18</v>
      </c>
      <c r="E93" s="5">
        <v>2283740</v>
      </c>
      <c r="F93" s="5">
        <v>2259115.6395291327</v>
      </c>
      <c r="G93" s="4">
        <v>1.0108999999999999</v>
      </c>
      <c r="H93" s="39"/>
      <c r="I93" s="39"/>
      <c r="J93" s="6">
        <v>3</v>
      </c>
      <c r="K93" s="3">
        <f t="shared" si="2"/>
        <v>20.217999999999996</v>
      </c>
      <c r="L93" s="4">
        <v>0.28007844827586204</v>
      </c>
      <c r="M93" s="19">
        <f t="shared" si="3"/>
        <v>72.186918074061765</v>
      </c>
    </row>
    <row r="94" spans="1:18" x14ac:dyDescent="0.2">
      <c r="A94" s="2" t="s">
        <v>42</v>
      </c>
      <c r="B94" s="2" t="s">
        <v>38</v>
      </c>
      <c r="C94" s="1" t="s">
        <v>18</v>
      </c>
      <c r="D94" s="2">
        <v>19.45</v>
      </c>
      <c r="E94" s="5">
        <v>3153750</v>
      </c>
      <c r="F94" s="5">
        <v>2289307.4912891989</v>
      </c>
      <c r="G94" s="4">
        <v>1.3775999999999999</v>
      </c>
      <c r="H94" s="39">
        <v>1.3240000000000001</v>
      </c>
      <c r="I94" s="39"/>
      <c r="J94" s="6">
        <v>4</v>
      </c>
      <c r="K94" s="3">
        <f t="shared" si="2"/>
        <v>27.552</v>
      </c>
      <c r="L94" s="4">
        <v>0.43123189655172411</v>
      </c>
      <c r="M94" s="19">
        <f t="shared" si="3"/>
        <v>63.891377748990962</v>
      </c>
      <c r="N94" s="20">
        <f>AVERAGE(M94:M96)</f>
        <v>67.634949787979181</v>
      </c>
      <c r="O94" s="19">
        <f>STDEV(M94:M96)</f>
        <v>3.34559244321904</v>
      </c>
      <c r="P94" s="15">
        <f>(H94*20)/L94</f>
        <v>61.405476291858335</v>
      </c>
      <c r="Q94" s="17">
        <f>AVERAGE(P94:P96)</f>
        <v>75.191571191762819</v>
      </c>
      <c r="R94" s="15">
        <f>STDEV(P94:P96)</f>
        <v>12.741744548540206</v>
      </c>
    </row>
    <row r="95" spans="1:18" x14ac:dyDescent="0.2">
      <c r="A95" s="2" t="s">
        <v>43</v>
      </c>
      <c r="B95" s="2" t="s">
        <v>38</v>
      </c>
      <c r="C95" s="1" t="s">
        <v>18</v>
      </c>
      <c r="D95" s="2">
        <v>22.82</v>
      </c>
      <c r="E95" s="5">
        <v>3591086</v>
      </c>
      <c r="F95" s="5">
        <v>2903999.6765324278</v>
      </c>
      <c r="G95" s="4">
        <v>1.2365999999999999</v>
      </c>
      <c r="H95" s="39">
        <v>1.3977999999999999</v>
      </c>
      <c r="I95" s="39"/>
      <c r="J95" s="6">
        <v>5</v>
      </c>
      <c r="K95" s="3">
        <f t="shared" si="2"/>
        <v>24.731999999999999</v>
      </c>
      <c r="L95" s="4">
        <v>0.36010086206896547</v>
      </c>
      <c r="M95" s="19">
        <f t="shared" si="3"/>
        <v>68.680757546377095</v>
      </c>
      <c r="P95" s="15">
        <f>(H95*20)/L95</f>
        <v>77.633804705099394</v>
      </c>
    </row>
    <row r="96" spans="1:18" x14ac:dyDescent="0.2">
      <c r="A96" s="2" t="s">
        <v>44</v>
      </c>
      <c r="B96" s="2" t="s">
        <v>38</v>
      </c>
      <c r="C96" s="1" t="s">
        <v>18</v>
      </c>
      <c r="D96" s="2">
        <v>16.72</v>
      </c>
      <c r="E96" s="5">
        <v>2541070</v>
      </c>
      <c r="F96" s="5">
        <v>2621551.6352006602</v>
      </c>
      <c r="G96" s="4">
        <v>0.96930000000000005</v>
      </c>
      <c r="H96" s="39">
        <v>1.1926000000000001</v>
      </c>
      <c r="I96" s="39">
        <v>1.2925</v>
      </c>
      <c r="J96" s="6">
        <v>6</v>
      </c>
      <c r="K96" s="3">
        <f t="shared" si="2"/>
        <v>19.386000000000003</v>
      </c>
      <c r="L96" s="4">
        <v>0.2756327586206897</v>
      </c>
      <c r="M96" s="19">
        <f t="shared" si="3"/>
        <v>70.332714068569501</v>
      </c>
      <c r="P96" s="15">
        <f>(H96*20)/L96</f>
        <v>86.535432578330742</v>
      </c>
    </row>
    <row r="97" spans="1:18" x14ac:dyDescent="0.2">
      <c r="A97" s="2" t="s">
        <v>46</v>
      </c>
      <c r="B97" s="2" t="s">
        <v>38</v>
      </c>
      <c r="C97" s="1" t="s">
        <v>18</v>
      </c>
      <c r="D97" s="2">
        <v>22.01</v>
      </c>
      <c r="E97" s="5">
        <v>2190256</v>
      </c>
      <c r="F97" s="5">
        <v>3037803.0513176145</v>
      </c>
      <c r="G97" s="4">
        <v>0.72099999999999997</v>
      </c>
      <c r="J97" s="6">
        <v>7</v>
      </c>
      <c r="K97" s="3">
        <f t="shared" si="2"/>
        <v>14.42</v>
      </c>
      <c r="L97" s="4">
        <v>0.36205512829153447</v>
      </c>
      <c r="M97" s="19">
        <f t="shared" si="3"/>
        <v>39.828188784523199</v>
      </c>
      <c r="N97" s="20">
        <f>AVERAGE(M97:M99)</f>
        <v>57.399021649983816</v>
      </c>
      <c r="O97" s="19">
        <f>STDEV(M97:M99)</f>
        <v>15.268470521276592</v>
      </c>
      <c r="P97" s="15"/>
      <c r="Q97" s="17"/>
      <c r="R97" s="15"/>
    </row>
    <row r="98" spans="1:18" x14ac:dyDescent="0.2">
      <c r="A98" s="2" t="s">
        <v>47</v>
      </c>
      <c r="B98" s="2" t="s">
        <v>38</v>
      </c>
      <c r="C98" s="1" t="s">
        <v>18</v>
      </c>
      <c r="D98" s="2">
        <v>17.350000000000001</v>
      </c>
      <c r="E98" s="5">
        <v>2257720</v>
      </c>
      <c r="F98" s="5">
        <v>2367575.5033557047</v>
      </c>
      <c r="G98" s="4">
        <v>0.9536</v>
      </c>
      <c r="J98" s="6">
        <v>8</v>
      </c>
      <c r="K98" s="3">
        <f t="shared" si="2"/>
        <v>19.071999999999999</v>
      </c>
      <c r="L98" s="4">
        <v>0.28280097746200866</v>
      </c>
      <c r="M98" s="19">
        <f t="shared" si="3"/>
        <v>67.439653749294848</v>
      </c>
    </row>
    <row r="99" spans="1:18" x14ac:dyDescent="0.2">
      <c r="A99" s="2" t="s">
        <v>48</v>
      </c>
      <c r="B99" s="2" t="s">
        <v>38</v>
      </c>
      <c r="C99" s="1" t="s">
        <v>18</v>
      </c>
      <c r="D99" s="2">
        <v>19.03</v>
      </c>
      <c r="E99" s="5">
        <v>1822491</v>
      </c>
      <c r="F99" s="5">
        <v>2177148.4888304863</v>
      </c>
      <c r="G99" s="4">
        <v>0.83709999999999996</v>
      </c>
      <c r="J99" s="6">
        <v>9</v>
      </c>
      <c r="K99" s="3">
        <f t="shared" si="2"/>
        <v>16.741999999999997</v>
      </c>
      <c r="L99" s="4">
        <v>0.25785000000000002</v>
      </c>
      <c r="M99" s="19">
        <f t="shared" si="3"/>
        <v>64.929222416133399</v>
      </c>
    </row>
    <row r="100" spans="1:18" x14ac:dyDescent="0.2">
      <c r="A100" s="2" t="s">
        <v>49</v>
      </c>
      <c r="B100" s="2" t="s">
        <v>38</v>
      </c>
      <c r="C100" s="1" t="s">
        <v>18</v>
      </c>
      <c r="D100" s="2">
        <v>22.6</v>
      </c>
      <c r="E100" s="5">
        <v>4057607</v>
      </c>
      <c r="F100" s="5">
        <v>3709303.4098180817</v>
      </c>
      <c r="G100" s="4">
        <v>1.0939000000000001</v>
      </c>
      <c r="J100" s="6">
        <v>10</v>
      </c>
      <c r="K100" s="3">
        <f t="shared" si="2"/>
        <v>21.878</v>
      </c>
      <c r="L100" s="4">
        <v>0.311198275862069</v>
      </c>
      <c r="M100" s="19">
        <f t="shared" si="3"/>
        <v>70.302446051137139</v>
      </c>
      <c r="N100" s="20">
        <f>AVERAGE(M100:M102)</f>
        <v>54.458215216795786</v>
      </c>
      <c r="O100" s="19">
        <f>STDEV(M100:M102)</f>
        <v>13.955838217555302</v>
      </c>
      <c r="P100" s="15"/>
      <c r="Q100" s="17"/>
      <c r="R100" s="15"/>
    </row>
    <row r="101" spans="1:18" x14ac:dyDescent="0.2">
      <c r="A101" s="2" t="s">
        <v>50</v>
      </c>
      <c r="B101" s="2" t="s">
        <v>38</v>
      </c>
      <c r="C101" s="1" t="s">
        <v>18</v>
      </c>
      <c r="D101" s="2">
        <v>26.86</v>
      </c>
      <c r="E101" s="5">
        <v>2690530</v>
      </c>
      <c r="F101" s="5">
        <v>3162724.8148583518</v>
      </c>
      <c r="G101" s="4">
        <v>0.85070000000000001</v>
      </c>
      <c r="J101" s="6">
        <v>11</v>
      </c>
      <c r="K101" s="3">
        <f t="shared" si="2"/>
        <v>17.013999999999999</v>
      </c>
      <c r="L101" s="4">
        <v>0.38677499999999992</v>
      </c>
      <c r="M101" s="19">
        <f t="shared" si="3"/>
        <v>43.989399521685741</v>
      </c>
    </row>
    <row r="102" spans="1:18" x14ac:dyDescent="0.2">
      <c r="A102" s="2" t="s">
        <v>51</v>
      </c>
      <c r="B102" s="2" t="s">
        <v>38</v>
      </c>
      <c r="C102" s="1" t="s">
        <v>18</v>
      </c>
      <c r="D102" s="2">
        <v>19.38</v>
      </c>
      <c r="E102" s="5">
        <v>1679872</v>
      </c>
      <c r="F102" s="5">
        <v>2654664.9810366621</v>
      </c>
      <c r="G102" s="4">
        <v>0.63280000000000003</v>
      </c>
      <c r="J102" s="6">
        <v>12</v>
      </c>
      <c r="K102" s="3">
        <f t="shared" si="2"/>
        <v>12.656000000000001</v>
      </c>
      <c r="L102" s="4">
        <v>0.25785000000000002</v>
      </c>
      <c r="M102" s="19">
        <f t="shared" si="3"/>
        <v>49.082800077564471</v>
      </c>
    </row>
    <row r="106" spans="1:18" x14ac:dyDescent="0.2">
      <c r="E106" s="8" t="s">
        <v>55</v>
      </c>
      <c r="F106" s="8" t="s">
        <v>56</v>
      </c>
    </row>
    <row r="107" spans="1:18" x14ac:dyDescent="0.2">
      <c r="E107" s="42" t="s">
        <v>58</v>
      </c>
      <c r="F107" s="42"/>
      <c r="G107" s="9"/>
      <c r="H107" s="40"/>
      <c r="I107" s="40"/>
    </row>
    <row r="108" spans="1:18" x14ac:dyDescent="0.2">
      <c r="D108" s="8" t="s">
        <v>37</v>
      </c>
      <c r="E108" s="3">
        <v>5.6086239257408117</v>
      </c>
      <c r="F108" s="3">
        <v>3.7923310885272876</v>
      </c>
      <c r="G108" s="10"/>
      <c r="H108" s="41"/>
      <c r="I108" s="41"/>
    </row>
    <row r="109" spans="1:18" x14ac:dyDescent="0.2">
      <c r="D109" s="8" t="s">
        <v>38</v>
      </c>
      <c r="E109" s="3">
        <v>12.190543852018052</v>
      </c>
      <c r="F109" s="3">
        <v>1.1749391629329999</v>
      </c>
      <c r="G109" s="10"/>
      <c r="H109" s="41"/>
      <c r="I109" s="41"/>
    </row>
    <row r="110" spans="1:18" x14ac:dyDescent="0.2">
      <c r="D110" s="8"/>
      <c r="E110" s="8"/>
      <c r="F110" s="8"/>
      <c r="G110" s="10"/>
      <c r="H110" s="41"/>
      <c r="I110" s="41"/>
    </row>
  </sheetData>
  <sortState ref="A53:J100">
    <sortCondition ref="J53:J100"/>
  </sortState>
  <mergeCells count="1">
    <mergeCell ref="E107:F10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49" workbookViewId="0">
      <selection activeCell="A56" sqref="A56:XFD60"/>
    </sheetView>
  </sheetViews>
  <sheetFormatPr defaultRowHeight="15" x14ac:dyDescent="0.25"/>
  <cols>
    <col min="1" max="1" width="14.7109375" style="27" bestFit="1" customWidth="1"/>
    <col min="2" max="2" width="9.140625" style="28"/>
    <col min="3" max="3" width="10.28515625" style="26" customWidth="1"/>
    <col min="4" max="4" width="7.28515625" style="26" customWidth="1"/>
    <col min="5" max="5" width="10" style="29" bestFit="1" customWidth="1"/>
    <col min="6" max="6" width="7.28515625" style="26" customWidth="1"/>
    <col min="7" max="7" width="7.28515625" style="29" customWidth="1"/>
    <col min="8" max="11" width="7.28515625" style="26" customWidth="1"/>
    <col min="12" max="13" width="7.28515625" style="27" customWidth="1"/>
    <col min="14" max="16384" width="9.140625" style="27"/>
  </cols>
  <sheetData>
    <row r="1" spans="1:13" x14ac:dyDescent="0.25">
      <c r="A1" s="29" t="s">
        <v>115</v>
      </c>
      <c r="D1" s="44" t="s">
        <v>84</v>
      </c>
      <c r="E1" s="44"/>
      <c r="F1" s="44"/>
      <c r="G1" s="44"/>
      <c r="H1" s="44"/>
      <c r="I1" s="43" t="s">
        <v>85</v>
      </c>
      <c r="J1" s="43"/>
      <c r="K1" s="43"/>
      <c r="L1" s="43"/>
      <c r="M1" s="43"/>
    </row>
    <row r="2" spans="1:13" ht="22.5" x14ac:dyDescent="0.2">
      <c r="A2" s="30" t="s">
        <v>30</v>
      </c>
      <c r="B2" s="30" t="s">
        <v>36</v>
      </c>
      <c r="C2" s="31"/>
      <c r="D2" s="24" t="s">
        <v>31</v>
      </c>
      <c r="E2" s="24" t="s">
        <v>53</v>
      </c>
      <c r="F2" s="24" t="s">
        <v>54</v>
      </c>
      <c r="G2" s="30"/>
      <c r="H2" s="30"/>
      <c r="I2" s="25" t="s">
        <v>31</v>
      </c>
      <c r="J2" s="25" t="s">
        <v>53</v>
      </c>
      <c r="K2" s="25" t="s">
        <v>54</v>
      </c>
      <c r="L2" s="30"/>
      <c r="M2" s="30"/>
    </row>
    <row r="3" spans="1:13" ht="11.25" x14ac:dyDescent="0.2">
      <c r="A3" s="27" t="s">
        <v>1</v>
      </c>
      <c r="B3" s="26" t="s">
        <v>34</v>
      </c>
      <c r="C3" s="26">
        <v>1</v>
      </c>
      <c r="D3" s="19">
        <v>31.4</v>
      </c>
      <c r="E3" s="20">
        <v>6.95</v>
      </c>
      <c r="F3" s="19">
        <v>1.7321212428695576</v>
      </c>
      <c r="G3" s="33"/>
      <c r="H3" s="32"/>
      <c r="I3" s="23">
        <v>26.49</v>
      </c>
      <c r="J3" s="23">
        <v>8.0612180050830613</v>
      </c>
      <c r="K3" s="23">
        <v>4.5478593477663383</v>
      </c>
    </row>
    <row r="4" spans="1:13" ht="11.25" x14ac:dyDescent="0.2">
      <c r="A4" s="27" t="s">
        <v>1</v>
      </c>
      <c r="B4" s="26" t="s">
        <v>34</v>
      </c>
      <c r="C4" s="26">
        <v>2</v>
      </c>
      <c r="D4" s="19">
        <v>27.6</v>
      </c>
      <c r="E4" s="20">
        <v>6.1260000000000003</v>
      </c>
      <c r="F4" s="19">
        <v>2.773506084363254</v>
      </c>
      <c r="G4" s="27"/>
      <c r="H4" s="27"/>
      <c r="I4" s="23">
        <v>28.66</v>
      </c>
      <c r="J4" s="23">
        <v>7.2336062490123183</v>
      </c>
      <c r="K4" s="23">
        <v>1.547241580522813</v>
      </c>
    </row>
    <row r="5" spans="1:13" ht="11.25" x14ac:dyDescent="0.2">
      <c r="A5" s="27" t="s">
        <v>1</v>
      </c>
      <c r="B5" s="26" t="s">
        <v>34</v>
      </c>
      <c r="C5" s="26">
        <v>2.2000000000000002</v>
      </c>
      <c r="D5" s="19"/>
      <c r="E5" s="20">
        <v>8.0733333333333324</v>
      </c>
      <c r="F5" s="19">
        <v>1.5664920470060901</v>
      </c>
      <c r="G5" s="27"/>
      <c r="H5" s="27"/>
      <c r="I5" s="23"/>
      <c r="J5" s="34">
        <v>8.5354086853841533</v>
      </c>
      <c r="K5" s="23">
        <v>0.78221237116807796</v>
      </c>
    </row>
    <row r="6" spans="1:13" ht="11.25" x14ac:dyDescent="0.2">
      <c r="A6" s="27" t="s">
        <v>1</v>
      </c>
      <c r="B6" s="26" t="s">
        <v>34</v>
      </c>
      <c r="C6" s="26">
        <v>3</v>
      </c>
      <c r="D6" s="19">
        <v>24.64</v>
      </c>
      <c r="E6" s="20">
        <v>3.5219999999999998</v>
      </c>
      <c r="F6" s="19">
        <v>2.3174149391077976</v>
      </c>
      <c r="G6" s="33"/>
      <c r="H6" s="32"/>
      <c r="I6" s="23">
        <v>29.03</v>
      </c>
      <c r="J6" s="23">
        <v>5.2037547795229706</v>
      </c>
      <c r="K6" s="23">
        <v>1.5270251154673247</v>
      </c>
      <c r="L6" s="33"/>
      <c r="M6" s="32"/>
    </row>
    <row r="7" spans="1:13" ht="11.25" x14ac:dyDescent="0.2">
      <c r="A7" s="27" t="s">
        <v>1</v>
      </c>
      <c r="B7" s="26" t="s">
        <v>34</v>
      </c>
      <c r="C7" s="26">
        <v>4</v>
      </c>
      <c r="D7" s="19">
        <v>24.66</v>
      </c>
      <c r="E7" s="20">
        <v>3.3346666666666667</v>
      </c>
      <c r="F7" s="19">
        <v>2.2817732870145835</v>
      </c>
      <c r="G7" s="33"/>
      <c r="H7" s="32"/>
      <c r="I7" s="23">
        <v>29.7</v>
      </c>
      <c r="J7" s="23">
        <v>4.5096478511254539</v>
      </c>
      <c r="K7" s="23">
        <v>1.0982128596052709</v>
      </c>
      <c r="L7" s="33"/>
      <c r="M7" s="32"/>
    </row>
    <row r="8" spans="1:13" ht="11.25" x14ac:dyDescent="0.2">
      <c r="B8" s="26"/>
      <c r="C8" s="26">
        <v>5</v>
      </c>
      <c r="D8" s="19"/>
      <c r="E8" s="20"/>
      <c r="F8" s="19"/>
      <c r="G8" s="33"/>
      <c r="H8" s="32"/>
      <c r="I8" s="23"/>
      <c r="J8" s="23"/>
      <c r="K8" s="23"/>
      <c r="L8" s="33"/>
      <c r="M8" s="32"/>
    </row>
    <row r="9" spans="1:13" ht="11.25" x14ac:dyDescent="0.2">
      <c r="B9" s="26"/>
      <c r="C9" s="26">
        <v>6</v>
      </c>
      <c r="D9" s="19"/>
      <c r="E9" s="20"/>
      <c r="F9" s="19"/>
      <c r="G9" s="33"/>
      <c r="H9" s="32"/>
      <c r="I9" s="23"/>
      <c r="J9" s="23"/>
      <c r="K9" s="23"/>
      <c r="L9" s="33"/>
      <c r="M9" s="32"/>
    </row>
    <row r="10" spans="1:13" ht="11.25" x14ac:dyDescent="0.2">
      <c r="A10" s="27" t="s">
        <v>14</v>
      </c>
      <c r="B10" s="26" t="s">
        <v>35</v>
      </c>
      <c r="C10" s="26">
        <v>1</v>
      </c>
      <c r="D10" s="19">
        <v>23.05</v>
      </c>
      <c r="E10" s="20">
        <v>0.14333333333333334</v>
      </c>
      <c r="F10" s="19">
        <v>0.16196707484341794</v>
      </c>
      <c r="G10" s="33"/>
      <c r="H10" s="32"/>
      <c r="I10" s="23">
        <v>18.98</v>
      </c>
      <c r="J10" s="23">
        <v>0.86577345007836415</v>
      </c>
      <c r="K10" s="23">
        <v>0.61067706972550251</v>
      </c>
      <c r="L10" s="33"/>
      <c r="M10" s="32"/>
    </row>
    <row r="11" spans="1:13" ht="11.25" x14ac:dyDescent="0.2">
      <c r="A11" s="27" t="s">
        <v>14</v>
      </c>
      <c r="B11" s="26" t="s">
        <v>35</v>
      </c>
      <c r="C11" s="26">
        <v>2</v>
      </c>
      <c r="D11" s="19">
        <v>16.09</v>
      </c>
      <c r="E11" s="20">
        <v>57.324666666666666</v>
      </c>
      <c r="F11" s="19">
        <v>10.795675862739369</v>
      </c>
      <c r="G11" s="27"/>
      <c r="H11" s="27"/>
      <c r="I11" s="23">
        <v>20.38</v>
      </c>
      <c r="J11" s="23">
        <v>22.195451315900527</v>
      </c>
      <c r="K11" s="23">
        <v>0.20876087683825553</v>
      </c>
    </row>
    <row r="12" spans="1:13" ht="11.25" x14ac:dyDescent="0.2">
      <c r="A12" s="27" t="s">
        <v>14</v>
      </c>
      <c r="B12" s="26" t="s">
        <v>35</v>
      </c>
      <c r="C12" s="26">
        <v>2.2000000000000002</v>
      </c>
      <c r="D12" s="19"/>
      <c r="E12" s="20">
        <v>41.566666666666663</v>
      </c>
      <c r="F12" s="19">
        <v>4.4334800476976666</v>
      </c>
      <c r="G12" s="27"/>
      <c r="H12" s="27"/>
      <c r="I12" s="23"/>
      <c r="J12" s="34">
        <v>28.995773263868511</v>
      </c>
      <c r="K12" s="23">
        <v>4.591544694095866</v>
      </c>
    </row>
    <row r="13" spans="1:13" ht="11.25" x14ac:dyDescent="0.2">
      <c r="A13" s="27" t="s">
        <v>14</v>
      </c>
      <c r="B13" s="26" t="s">
        <v>35</v>
      </c>
      <c r="C13" s="26">
        <v>3</v>
      </c>
      <c r="D13" s="19">
        <v>16.37</v>
      </c>
      <c r="E13" s="20">
        <v>0.16800000000000001</v>
      </c>
      <c r="F13" s="19">
        <v>9.4572723340295109E-2</v>
      </c>
      <c r="G13" s="33"/>
      <c r="H13" s="32"/>
      <c r="I13" s="23">
        <v>23.13</v>
      </c>
      <c r="J13" s="23">
        <v>1.0907268737795821</v>
      </c>
      <c r="K13" s="23">
        <v>0.76071562522433001</v>
      </c>
      <c r="L13" s="33"/>
      <c r="M13" s="32"/>
    </row>
    <row r="14" spans="1:13" ht="11.25" x14ac:dyDescent="0.2">
      <c r="A14" s="27" t="s">
        <v>14</v>
      </c>
      <c r="B14" s="26" t="s">
        <v>35</v>
      </c>
      <c r="C14" s="26">
        <v>4</v>
      </c>
      <c r="D14" s="19">
        <v>16.32</v>
      </c>
      <c r="E14" s="20">
        <v>33.99666666666667</v>
      </c>
      <c r="F14" s="19">
        <v>20.327783679814502</v>
      </c>
      <c r="G14" s="33"/>
      <c r="H14" s="32"/>
      <c r="I14" s="23">
        <v>23.46</v>
      </c>
      <c r="J14" s="23">
        <v>15.410116008138113</v>
      </c>
      <c r="K14" s="23">
        <v>5.1770978053694208</v>
      </c>
      <c r="L14" s="33"/>
      <c r="M14" s="32"/>
    </row>
    <row r="15" spans="1:13" ht="11.25" x14ac:dyDescent="0.2">
      <c r="B15" s="26"/>
      <c r="C15" s="26">
        <v>5</v>
      </c>
      <c r="D15" s="19"/>
      <c r="E15" s="20"/>
      <c r="F15" s="19"/>
      <c r="G15" s="33"/>
      <c r="H15" s="32"/>
      <c r="I15" s="23"/>
      <c r="J15" s="23"/>
      <c r="K15" s="23"/>
      <c r="L15" s="33"/>
      <c r="M15" s="32"/>
    </row>
    <row r="16" spans="1:13" ht="11.25" x14ac:dyDescent="0.2">
      <c r="B16" s="26"/>
      <c r="C16" s="26">
        <v>6</v>
      </c>
      <c r="D16" s="19"/>
      <c r="E16" s="20"/>
      <c r="F16" s="19"/>
      <c r="G16" s="33"/>
      <c r="H16" s="32"/>
      <c r="I16" s="23"/>
      <c r="J16" s="23"/>
      <c r="K16" s="23"/>
      <c r="L16" s="33"/>
      <c r="M16" s="32"/>
    </row>
    <row r="17" spans="1:13" ht="11.25" x14ac:dyDescent="0.2">
      <c r="A17" s="27" t="s">
        <v>16</v>
      </c>
      <c r="B17" s="26" t="s">
        <v>37</v>
      </c>
      <c r="C17" s="26">
        <v>1</v>
      </c>
      <c r="D17" s="19">
        <v>32.72</v>
      </c>
      <c r="E17" s="20">
        <v>163.92600000000002</v>
      </c>
      <c r="F17" s="19">
        <v>37.780870132912398</v>
      </c>
      <c r="G17" s="33"/>
      <c r="H17" s="32"/>
      <c r="I17" s="23">
        <v>29.35</v>
      </c>
      <c r="J17" s="23">
        <v>257.38617487870539</v>
      </c>
      <c r="K17" s="23">
        <v>138.36265083691558</v>
      </c>
      <c r="L17" s="33"/>
      <c r="M17" s="32"/>
    </row>
    <row r="18" spans="1:13" ht="11.25" x14ac:dyDescent="0.2">
      <c r="A18" s="27" t="s">
        <v>16</v>
      </c>
      <c r="B18" s="26" t="s">
        <v>37</v>
      </c>
      <c r="C18" s="26">
        <v>2</v>
      </c>
      <c r="D18" s="19">
        <v>30</v>
      </c>
      <c r="E18" s="20">
        <v>145.518</v>
      </c>
      <c r="F18" s="19">
        <v>57.066814840150371</v>
      </c>
      <c r="G18" s="27"/>
      <c r="H18" s="27"/>
      <c r="I18" s="23">
        <v>30.53</v>
      </c>
      <c r="J18" s="23">
        <v>333.75832011511409</v>
      </c>
      <c r="K18" s="23">
        <v>57.992616515947887</v>
      </c>
    </row>
    <row r="19" spans="1:13" ht="11.25" x14ac:dyDescent="0.2">
      <c r="A19" s="27" t="s">
        <v>16</v>
      </c>
      <c r="B19" s="26" t="s">
        <v>86</v>
      </c>
      <c r="C19" s="26">
        <v>2.2000000000000002</v>
      </c>
      <c r="D19" s="19"/>
      <c r="E19" s="20">
        <v>152.88</v>
      </c>
      <c r="F19" s="19">
        <v>49.187249933290651</v>
      </c>
      <c r="G19" s="27"/>
      <c r="H19" s="27"/>
      <c r="I19" s="23"/>
      <c r="J19" s="34">
        <v>207.90975401658451</v>
      </c>
      <c r="K19" s="23">
        <v>46.711568335930693</v>
      </c>
    </row>
    <row r="20" spans="1:13" ht="11.25" x14ac:dyDescent="0.2">
      <c r="A20" s="27" t="s">
        <v>16</v>
      </c>
      <c r="B20" s="26" t="s">
        <v>37</v>
      </c>
      <c r="C20" s="26">
        <v>3</v>
      </c>
      <c r="D20" s="19">
        <v>28.74</v>
      </c>
      <c r="E20" s="20">
        <v>139.16666666666666</v>
      </c>
      <c r="F20" s="19">
        <v>101.18692564424184</v>
      </c>
      <c r="G20" s="33"/>
      <c r="H20" s="32"/>
      <c r="I20" s="23">
        <v>30.81</v>
      </c>
      <c r="J20" s="23">
        <v>300.51888772786276</v>
      </c>
      <c r="K20" s="23">
        <v>53.900101878328144</v>
      </c>
      <c r="L20" s="33"/>
      <c r="M20" s="32"/>
    </row>
    <row r="21" spans="1:13" ht="11.25" x14ac:dyDescent="0.2">
      <c r="A21" s="27" t="s">
        <v>16</v>
      </c>
      <c r="B21" s="26" t="s">
        <v>37</v>
      </c>
      <c r="C21" s="26">
        <v>4</v>
      </c>
      <c r="D21" s="19">
        <v>27.76</v>
      </c>
      <c r="E21" s="20">
        <v>128.88533333333331</v>
      </c>
      <c r="F21" s="19">
        <v>35.541277542223185</v>
      </c>
      <c r="G21" s="33"/>
      <c r="H21" s="32"/>
      <c r="I21" s="23">
        <v>31.29</v>
      </c>
      <c r="J21" s="23">
        <v>252.02101627930597</v>
      </c>
      <c r="K21" s="23">
        <v>71.900285021897233</v>
      </c>
      <c r="L21" s="33"/>
      <c r="M21" s="32"/>
    </row>
    <row r="22" spans="1:13" ht="11.25" x14ac:dyDescent="0.2">
      <c r="B22" s="26"/>
      <c r="C22" s="26">
        <v>5</v>
      </c>
      <c r="D22" s="19"/>
      <c r="E22" s="20">
        <v>158.57091377091373</v>
      </c>
      <c r="F22" s="19">
        <v>33.990951551354563</v>
      </c>
      <c r="G22" s="33"/>
      <c r="H22" s="32"/>
      <c r="I22" s="23"/>
      <c r="J22" s="23"/>
      <c r="K22" s="23"/>
      <c r="L22" s="33"/>
      <c r="M22" s="32"/>
    </row>
    <row r="23" spans="1:13" ht="11.25" x14ac:dyDescent="0.2">
      <c r="B23" s="26"/>
      <c r="C23" s="26">
        <v>6</v>
      </c>
      <c r="D23" s="19"/>
      <c r="E23" s="20">
        <v>128.40272727272728</v>
      </c>
      <c r="F23" s="19">
        <v>46.810284263288999</v>
      </c>
      <c r="G23" s="33"/>
      <c r="H23" s="32"/>
      <c r="I23" s="23"/>
      <c r="J23" s="23"/>
      <c r="K23" s="23"/>
      <c r="L23" s="33"/>
      <c r="M23" s="32"/>
    </row>
    <row r="24" spans="1:13" ht="11.25" x14ac:dyDescent="0.2">
      <c r="A24" s="27" t="s">
        <v>18</v>
      </c>
      <c r="B24" s="26" t="s">
        <v>38</v>
      </c>
      <c r="C24" s="26">
        <v>1</v>
      </c>
      <c r="D24" s="19">
        <v>21.07</v>
      </c>
      <c r="E24" s="20">
        <v>253.40866666666668</v>
      </c>
      <c r="F24" s="19">
        <v>36.653082507932837</v>
      </c>
      <c r="G24" s="33"/>
      <c r="H24" s="32"/>
      <c r="I24" s="23">
        <v>18.16</v>
      </c>
      <c r="J24" s="23">
        <v>58.547911234024319</v>
      </c>
      <c r="K24" s="23">
        <v>20.945987712001003</v>
      </c>
      <c r="L24" s="33"/>
      <c r="M24" s="32"/>
    </row>
    <row r="25" spans="1:13" ht="11.25" x14ac:dyDescent="0.2">
      <c r="A25" s="27" t="s">
        <v>18</v>
      </c>
      <c r="B25" s="26" t="s">
        <v>38</v>
      </c>
      <c r="C25" s="26">
        <v>2</v>
      </c>
      <c r="D25" s="19">
        <v>14.59</v>
      </c>
      <c r="E25" s="20">
        <v>196.24600000000001</v>
      </c>
      <c r="F25" s="19">
        <v>32.412611311031277</v>
      </c>
      <c r="G25" s="27"/>
      <c r="H25" s="27"/>
      <c r="I25" s="23">
        <v>19.45</v>
      </c>
      <c r="J25" s="23">
        <v>67.634949787979181</v>
      </c>
      <c r="K25" s="23">
        <v>3.34559244321904</v>
      </c>
    </row>
    <row r="26" spans="1:13" ht="11.25" x14ac:dyDescent="0.2">
      <c r="A26" s="27" t="s">
        <v>18</v>
      </c>
      <c r="B26" s="26" t="s">
        <v>38</v>
      </c>
      <c r="C26" s="26">
        <v>2.2000000000000002</v>
      </c>
      <c r="D26" s="19"/>
      <c r="E26" s="20">
        <v>124.32333333333334</v>
      </c>
      <c r="F26" s="19">
        <v>29.58621992302043</v>
      </c>
      <c r="G26" s="27"/>
      <c r="H26" s="27"/>
      <c r="I26" s="23"/>
      <c r="J26" s="34">
        <v>75.191571191762819</v>
      </c>
      <c r="K26" s="23">
        <v>12.741744548540206</v>
      </c>
    </row>
    <row r="27" spans="1:13" ht="11.25" x14ac:dyDescent="0.2">
      <c r="A27" s="27" t="s">
        <v>18</v>
      </c>
      <c r="B27" s="26" t="s">
        <v>38</v>
      </c>
      <c r="C27" s="26">
        <v>3</v>
      </c>
      <c r="D27" s="19">
        <v>14.81</v>
      </c>
      <c r="E27" s="20">
        <v>166.17666666666665</v>
      </c>
      <c r="F27" s="19">
        <v>55.240783858787978</v>
      </c>
      <c r="G27" s="33"/>
      <c r="H27" s="32"/>
      <c r="I27" s="23">
        <v>22.01</v>
      </c>
      <c r="J27" s="23">
        <v>57.399021649983816</v>
      </c>
      <c r="K27" s="23">
        <v>15.268470521276592</v>
      </c>
    </row>
    <row r="28" spans="1:13" ht="11.25" x14ac:dyDescent="0.2">
      <c r="A28" s="27" t="s">
        <v>18</v>
      </c>
      <c r="B28" s="26" t="s">
        <v>38</v>
      </c>
      <c r="C28" s="26">
        <v>4</v>
      </c>
      <c r="D28" s="19">
        <v>14.83</v>
      </c>
      <c r="E28" s="20">
        <v>182.31000000000003</v>
      </c>
      <c r="F28" s="19">
        <v>74.020328207864594</v>
      </c>
      <c r="G28" s="33"/>
      <c r="H28" s="32"/>
      <c r="I28" s="23">
        <v>22.6</v>
      </c>
      <c r="J28" s="23">
        <v>54.458215216795786</v>
      </c>
      <c r="K28" s="23">
        <v>13.955838217555302</v>
      </c>
    </row>
    <row r="29" spans="1:13" ht="11.25" x14ac:dyDescent="0.2">
      <c r="B29" s="27"/>
      <c r="C29" s="26">
        <v>5</v>
      </c>
      <c r="D29" s="22"/>
      <c r="E29" s="21">
        <v>65</v>
      </c>
      <c r="F29" s="22">
        <v>10</v>
      </c>
    </row>
    <row r="30" spans="1:13" ht="11.25" x14ac:dyDescent="0.2">
      <c r="B30" s="27"/>
      <c r="C30" s="26">
        <v>6</v>
      </c>
      <c r="D30" s="22"/>
      <c r="E30" s="21"/>
      <c r="F30" s="22"/>
    </row>
    <row r="31" spans="1:13" ht="11.25" x14ac:dyDescent="0.2">
      <c r="B31" s="27"/>
      <c r="D31" s="29"/>
    </row>
    <row r="32" spans="1:13" ht="11.25" x14ac:dyDescent="0.2">
      <c r="B32" s="27"/>
      <c r="D32" s="29"/>
    </row>
    <row r="33" spans="1:7" ht="22.5" x14ac:dyDescent="0.2">
      <c r="A33" s="27">
        <v>6</v>
      </c>
      <c r="B33" s="37" t="s">
        <v>110</v>
      </c>
      <c r="C33" s="38" t="s">
        <v>113</v>
      </c>
      <c r="D33" s="38" t="s">
        <v>112</v>
      </c>
      <c r="E33" s="38" t="s">
        <v>111</v>
      </c>
      <c r="F33" s="24" t="s">
        <v>53</v>
      </c>
      <c r="G33" s="24" t="s">
        <v>54</v>
      </c>
    </row>
    <row r="34" spans="1:7" ht="11.25" x14ac:dyDescent="0.2">
      <c r="B34" s="26" t="s">
        <v>37</v>
      </c>
      <c r="C34" s="26" t="s">
        <v>87</v>
      </c>
      <c r="D34" s="26">
        <v>31.15</v>
      </c>
      <c r="E34" s="35">
        <v>166.64864864864867</v>
      </c>
      <c r="F34" s="35">
        <f>AVERAGE(E34:E54)</f>
        <v>158.57091377091373</v>
      </c>
      <c r="G34" s="35">
        <f>STDEV(E34:E54)</f>
        <v>33.990951551354563</v>
      </c>
    </row>
    <row r="35" spans="1:7" ht="11.25" x14ac:dyDescent="0.2">
      <c r="B35" s="26" t="s">
        <v>37</v>
      </c>
      <c r="C35" s="26" t="s">
        <v>88</v>
      </c>
      <c r="D35" s="26">
        <v>31.12</v>
      </c>
      <c r="E35" s="35">
        <v>115.37297297297296</v>
      </c>
      <c r="G35" s="26"/>
    </row>
    <row r="36" spans="1:7" ht="11.25" x14ac:dyDescent="0.2">
      <c r="B36" s="26" t="s">
        <v>37</v>
      </c>
      <c r="C36" s="26" t="s">
        <v>89</v>
      </c>
      <c r="D36" s="26">
        <v>30.98</v>
      </c>
      <c r="E36" s="35">
        <v>126.40540540540539</v>
      </c>
      <c r="G36" s="26"/>
    </row>
    <row r="37" spans="1:7" ht="11.25" x14ac:dyDescent="0.2">
      <c r="B37" s="26" t="s">
        <v>37</v>
      </c>
      <c r="C37" s="26" t="s">
        <v>90</v>
      </c>
      <c r="D37" s="26">
        <v>30.17</v>
      </c>
      <c r="E37" s="35">
        <v>113.18918918918918</v>
      </c>
      <c r="G37" s="26"/>
    </row>
    <row r="38" spans="1:7" ht="11.25" x14ac:dyDescent="0.2">
      <c r="B38" s="26" t="s">
        <v>37</v>
      </c>
      <c r="C38" s="26" t="s">
        <v>91</v>
      </c>
      <c r="D38" s="26">
        <v>30.19</v>
      </c>
      <c r="E38" s="35">
        <v>106.11891891891892</v>
      </c>
      <c r="G38" s="26"/>
    </row>
    <row r="39" spans="1:7" ht="11.25" x14ac:dyDescent="0.2">
      <c r="B39" s="26" t="s">
        <v>37</v>
      </c>
      <c r="C39" s="26" t="s">
        <v>92</v>
      </c>
      <c r="D39" s="26">
        <v>30.31</v>
      </c>
      <c r="E39" s="35">
        <v>169.8</v>
      </c>
      <c r="G39" s="26"/>
    </row>
    <row r="40" spans="1:7" ht="11.25" x14ac:dyDescent="0.2">
      <c r="B40" s="26" t="s">
        <v>37</v>
      </c>
      <c r="C40" s="26" t="s">
        <v>93</v>
      </c>
      <c r="D40" s="26">
        <v>30.31</v>
      </c>
      <c r="E40" s="35">
        <v>153</v>
      </c>
      <c r="G40" s="26"/>
    </row>
    <row r="41" spans="1:7" ht="11.25" x14ac:dyDescent="0.2">
      <c r="B41" s="26" t="s">
        <v>37</v>
      </c>
      <c r="C41" s="26" t="s">
        <v>94</v>
      </c>
      <c r="D41" s="26">
        <v>30.38</v>
      </c>
      <c r="E41" s="35">
        <v>141.31891891891891</v>
      </c>
      <c r="G41" s="26"/>
    </row>
    <row r="42" spans="1:7" ht="11.25" x14ac:dyDescent="0.2">
      <c r="B42" s="26" t="s">
        <v>37</v>
      </c>
      <c r="C42" s="26" t="s">
        <v>95</v>
      </c>
      <c r="D42" s="26">
        <v>30.16</v>
      </c>
      <c r="E42" s="35">
        <v>129.78378378378378</v>
      </c>
      <c r="G42" s="26"/>
    </row>
    <row r="43" spans="1:7" ht="11.25" x14ac:dyDescent="0.2">
      <c r="B43" s="26" t="s">
        <v>37</v>
      </c>
      <c r="C43" s="26" t="s">
        <v>96</v>
      </c>
      <c r="D43" s="26">
        <v>30.49</v>
      </c>
      <c r="E43" s="35">
        <v>165.85945945945946</v>
      </c>
      <c r="G43" s="26"/>
    </row>
    <row r="44" spans="1:7" ht="11.25" x14ac:dyDescent="0.2">
      <c r="B44" s="26" t="s">
        <v>37</v>
      </c>
      <c r="C44" s="26" t="s">
        <v>97</v>
      </c>
      <c r="D44" s="26">
        <v>30.52</v>
      </c>
      <c r="E44" s="35">
        <v>155.27027027027029</v>
      </c>
      <c r="G44" s="26"/>
    </row>
    <row r="45" spans="1:7" ht="11.25" x14ac:dyDescent="0.2">
      <c r="B45" s="26" t="s">
        <v>37</v>
      </c>
      <c r="C45" s="26" t="s">
        <v>98</v>
      </c>
      <c r="D45" s="26">
        <v>30.03</v>
      </c>
      <c r="E45" s="35">
        <v>217.97297297297294</v>
      </c>
      <c r="G45" s="26"/>
    </row>
    <row r="46" spans="1:7" ht="11.25" x14ac:dyDescent="0.2">
      <c r="B46" s="26" t="s">
        <v>37</v>
      </c>
      <c r="C46" s="26" t="s">
        <v>99</v>
      </c>
      <c r="D46" s="26">
        <v>30.5</v>
      </c>
      <c r="E46" s="35">
        <v>210.17297297297296</v>
      </c>
      <c r="G46" s="26"/>
    </row>
    <row r="47" spans="1:7" ht="11.25" x14ac:dyDescent="0.2">
      <c r="B47" s="26" t="s">
        <v>37</v>
      </c>
      <c r="C47" s="26" t="s">
        <v>100</v>
      </c>
      <c r="D47" s="26">
        <v>30.75</v>
      </c>
      <c r="E47" s="35">
        <v>154.67567567567568</v>
      </c>
      <c r="G47" s="26"/>
    </row>
    <row r="48" spans="1:7" ht="11.25" x14ac:dyDescent="0.2">
      <c r="B48" s="26" t="s">
        <v>37</v>
      </c>
      <c r="C48" s="26" t="s">
        <v>101</v>
      </c>
      <c r="D48" s="26">
        <v>30.73</v>
      </c>
      <c r="E48" s="35">
        <v>152.10270270270271</v>
      </c>
      <c r="G48" s="26"/>
    </row>
    <row r="49" spans="1:7" ht="11.25" x14ac:dyDescent="0.2">
      <c r="B49" s="26" t="s">
        <v>37</v>
      </c>
      <c r="C49" s="26" t="s">
        <v>102</v>
      </c>
      <c r="D49" s="26">
        <v>30.98</v>
      </c>
      <c r="E49" s="35">
        <v>153.28108108108108</v>
      </c>
      <c r="G49" s="26"/>
    </row>
    <row r="50" spans="1:7" ht="11.25" x14ac:dyDescent="0.2">
      <c r="B50" s="26" t="s">
        <v>37</v>
      </c>
      <c r="C50" s="26" t="s">
        <v>103</v>
      </c>
      <c r="D50" s="26">
        <v>30.91</v>
      </c>
      <c r="E50" s="35">
        <v>154.77837837837839</v>
      </c>
      <c r="G50" s="26"/>
    </row>
    <row r="51" spans="1:7" ht="11.25" x14ac:dyDescent="0.2">
      <c r="B51" s="26" t="s">
        <v>37</v>
      </c>
      <c r="C51" s="26" t="s">
        <v>104</v>
      </c>
      <c r="D51" s="26">
        <v>30.16</v>
      </c>
      <c r="E51" s="35">
        <v>189.94594594594597</v>
      </c>
      <c r="G51" s="26"/>
    </row>
    <row r="52" spans="1:7" ht="11.25" x14ac:dyDescent="0.2">
      <c r="B52" s="26" t="s">
        <v>37</v>
      </c>
      <c r="C52" s="26" t="s">
        <v>105</v>
      </c>
      <c r="D52" s="26">
        <v>29.94</v>
      </c>
      <c r="E52" s="35">
        <v>192.91351351351352</v>
      </c>
      <c r="G52" s="26"/>
    </row>
    <row r="53" spans="1:7" ht="11.25" x14ac:dyDescent="0.2">
      <c r="B53" s="26" t="s">
        <v>37</v>
      </c>
      <c r="C53" s="26" t="s">
        <v>106</v>
      </c>
      <c r="D53" s="26">
        <v>27.78</v>
      </c>
      <c r="E53" s="35">
        <v>132.9891891891892</v>
      </c>
      <c r="G53" s="26"/>
    </row>
    <row r="54" spans="1:7" ht="11.25" x14ac:dyDescent="0.2">
      <c r="B54" s="26" t="s">
        <v>37</v>
      </c>
      <c r="C54" s="26" t="s">
        <v>107</v>
      </c>
      <c r="D54" s="26">
        <v>27.7</v>
      </c>
      <c r="E54" s="35">
        <v>228.38918918918921</v>
      </c>
      <c r="G54" s="26"/>
    </row>
    <row r="55" spans="1:7" ht="11.25" x14ac:dyDescent="0.2">
      <c r="A55" s="27">
        <v>5</v>
      </c>
      <c r="B55" s="36" t="s">
        <v>114</v>
      </c>
      <c r="E55" s="35"/>
      <c r="G55" s="26"/>
    </row>
    <row r="56" spans="1:7" ht="11.25" x14ac:dyDescent="0.2">
      <c r="B56" s="26" t="s">
        <v>37</v>
      </c>
      <c r="C56" s="26">
        <v>1</v>
      </c>
      <c r="D56" s="26">
        <v>28.77</v>
      </c>
      <c r="E56" s="35">
        <v>91.277272727272745</v>
      </c>
      <c r="F56" s="35">
        <f>AVERAGE(E56:E60)</f>
        <v>128.40272727272728</v>
      </c>
      <c r="G56" s="35">
        <f>STDEV(E56:E60)</f>
        <v>46.810284263288999</v>
      </c>
    </row>
    <row r="57" spans="1:7" ht="11.25" x14ac:dyDescent="0.2">
      <c r="B57" s="26" t="s">
        <v>37</v>
      </c>
      <c r="C57" s="26">
        <v>2</v>
      </c>
      <c r="D57" s="26">
        <v>28.28</v>
      </c>
      <c r="E57" s="35">
        <v>123.41363636363636</v>
      </c>
      <c r="G57" s="26"/>
    </row>
    <row r="58" spans="1:7" ht="11.25" x14ac:dyDescent="0.2">
      <c r="B58" s="26" t="s">
        <v>37</v>
      </c>
      <c r="C58" s="26">
        <v>3</v>
      </c>
      <c r="D58" s="26">
        <v>28.42</v>
      </c>
      <c r="E58" s="35">
        <v>145.42727272727274</v>
      </c>
      <c r="G58" s="26"/>
    </row>
    <row r="59" spans="1:7" ht="11.25" x14ac:dyDescent="0.2">
      <c r="B59" s="26" t="s">
        <v>37</v>
      </c>
      <c r="C59" s="26">
        <v>4</v>
      </c>
      <c r="D59" s="26">
        <v>28.82</v>
      </c>
      <c r="E59" s="35">
        <v>82.822727272727278</v>
      </c>
      <c r="G59" s="26"/>
    </row>
    <row r="60" spans="1:7" ht="11.25" x14ac:dyDescent="0.2">
      <c r="B60" s="26" t="s">
        <v>37</v>
      </c>
      <c r="C60" s="26">
        <v>5</v>
      </c>
      <c r="D60" s="26">
        <v>28.49</v>
      </c>
      <c r="E60" s="35">
        <v>199.07272727272726</v>
      </c>
      <c r="G60" s="26"/>
    </row>
    <row r="61" spans="1:7" ht="11.25" x14ac:dyDescent="0.2">
      <c r="B61" s="36" t="s">
        <v>110</v>
      </c>
      <c r="E61" s="35"/>
      <c r="G61" s="26"/>
    </row>
    <row r="62" spans="1:7" ht="11.25" x14ac:dyDescent="0.2">
      <c r="B62" s="26" t="s">
        <v>38</v>
      </c>
      <c r="C62" s="26" t="s">
        <v>87</v>
      </c>
      <c r="D62" s="26">
        <v>20</v>
      </c>
      <c r="E62" s="35">
        <v>74.194843243243241</v>
      </c>
      <c r="F62" s="35">
        <f>AVERAGE(E62:E82)</f>
        <v>65.087606177606204</v>
      </c>
      <c r="G62" s="35">
        <f>STDEV(E62:E82)</f>
        <v>10.169074822565912</v>
      </c>
    </row>
    <row r="63" spans="1:7" ht="11.25" x14ac:dyDescent="0.2">
      <c r="B63" s="26" t="s">
        <v>38</v>
      </c>
      <c r="C63" s="26" t="s">
        <v>88</v>
      </c>
      <c r="D63" s="26">
        <v>18.22</v>
      </c>
      <c r="E63" s="35">
        <v>73.166718918918917</v>
      </c>
      <c r="G63" s="26"/>
    </row>
    <row r="64" spans="1:7" ht="11.25" x14ac:dyDescent="0.2">
      <c r="B64" s="26" t="s">
        <v>38</v>
      </c>
      <c r="C64" s="26" t="s">
        <v>89</v>
      </c>
      <c r="D64" s="26">
        <v>18.100000000000001</v>
      </c>
      <c r="E64" s="35">
        <v>75.489481081081081</v>
      </c>
      <c r="G64" s="26"/>
    </row>
    <row r="65" spans="2:7" ht="11.25" x14ac:dyDescent="0.2">
      <c r="B65" s="26" t="s">
        <v>38</v>
      </c>
      <c r="C65" s="26" t="s">
        <v>90</v>
      </c>
      <c r="D65" s="26">
        <v>18.100000000000001</v>
      </c>
      <c r="E65" s="35">
        <v>65.163286486486484</v>
      </c>
      <c r="G65" s="26"/>
    </row>
    <row r="66" spans="2:7" ht="11.25" x14ac:dyDescent="0.2">
      <c r="B66" s="26" t="s">
        <v>38</v>
      </c>
      <c r="C66" s="26" t="s">
        <v>91</v>
      </c>
      <c r="D66" s="26">
        <v>18.100000000000001</v>
      </c>
      <c r="E66" s="35">
        <v>62.801329729729723</v>
      </c>
      <c r="G66" s="26"/>
    </row>
    <row r="67" spans="2:7" ht="11.25" x14ac:dyDescent="0.2">
      <c r="B67" s="26" t="s">
        <v>38</v>
      </c>
      <c r="C67" s="26" t="s">
        <v>92</v>
      </c>
      <c r="D67" s="26">
        <v>17.88</v>
      </c>
      <c r="E67" s="35">
        <v>75.923654054054055</v>
      </c>
      <c r="G67" s="26"/>
    </row>
    <row r="68" spans="2:7" ht="11.25" x14ac:dyDescent="0.2">
      <c r="B68" s="26" t="s">
        <v>38</v>
      </c>
      <c r="C68" s="26" t="s">
        <v>93</v>
      </c>
      <c r="D68" s="26">
        <v>18.010000000000002</v>
      </c>
      <c r="E68" s="35">
        <v>80.498054054054066</v>
      </c>
      <c r="G68" s="26"/>
    </row>
    <row r="69" spans="2:7" ht="11.25" x14ac:dyDescent="0.2">
      <c r="B69" s="26" t="s">
        <v>38</v>
      </c>
      <c r="C69" s="26" t="s">
        <v>94</v>
      </c>
      <c r="D69" s="26">
        <v>18.07</v>
      </c>
      <c r="E69" s="35">
        <v>61.046086486486487</v>
      </c>
      <c r="G69" s="26"/>
    </row>
    <row r="70" spans="2:7" ht="11.25" x14ac:dyDescent="0.2">
      <c r="B70" s="26" t="s">
        <v>38</v>
      </c>
      <c r="C70" s="26" t="s">
        <v>95</v>
      </c>
      <c r="D70" s="26">
        <v>17.88</v>
      </c>
      <c r="E70" s="35">
        <v>59.74173513513513</v>
      </c>
      <c r="G70" s="26"/>
    </row>
    <row r="71" spans="2:7" ht="11.25" x14ac:dyDescent="0.2">
      <c r="B71" s="26" t="s">
        <v>38</v>
      </c>
      <c r="C71" s="26" t="s">
        <v>96</v>
      </c>
      <c r="D71" s="26">
        <v>17.86</v>
      </c>
      <c r="E71" s="35">
        <v>78.16416756756756</v>
      </c>
      <c r="G71" s="26"/>
    </row>
    <row r="72" spans="2:7" ht="11.25" x14ac:dyDescent="0.2">
      <c r="B72" s="26" t="s">
        <v>38</v>
      </c>
      <c r="C72" s="26" t="s">
        <v>97</v>
      </c>
      <c r="D72" s="26">
        <v>17.98</v>
      </c>
      <c r="E72" s="35">
        <v>77.375848648648642</v>
      </c>
      <c r="G72" s="26"/>
    </row>
    <row r="73" spans="2:7" ht="11.25" x14ac:dyDescent="0.2">
      <c r="B73" s="26" t="s">
        <v>38</v>
      </c>
      <c r="C73" s="26" t="s">
        <v>98</v>
      </c>
      <c r="D73" s="26">
        <v>17.91</v>
      </c>
      <c r="E73" s="35">
        <v>55.160735135135141</v>
      </c>
      <c r="G73" s="26"/>
    </row>
    <row r="74" spans="2:7" ht="11.25" x14ac:dyDescent="0.2">
      <c r="B74" s="26" t="s">
        <v>38</v>
      </c>
      <c r="C74" s="26" t="s">
        <v>99</v>
      </c>
      <c r="D74" s="26">
        <v>18.260000000000002</v>
      </c>
      <c r="E74" s="35">
        <v>51.230086486486485</v>
      </c>
      <c r="G74" s="26"/>
    </row>
    <row r="75" spans="2:7" ht="11.25" x14ac:dyDescent="0.2">
      <c r="B75" s="26" t="s">
        <v>38</v>
      </c>
      <c r="C75" s="26" t="s">
        <v>100</v>
      </c>
      <c r="D75" s="26">
        <v>18.690000000000001</v>
      </c>
      <c r="E75" s="35">
        <v>63.457632432432426</v>
      </c>
      <c r="G75" s="26"/>
    </row>
    <row r="76" spans="2:7" ht="11.25" x14ac:dyDescent="0.2">
      <c r="B76" s="26" t="s">
        <v>38</v>
      </c>
      <c r="C76" s="26" t="s">
        <v>101</v>
      </c>
      <c r="D76" s="26">
        <v>18.47</v>
      </c>
      <c r="E76" s="35">
        <v>63.61068108108109</v>
      </c>
      <c r="G76" s="26"/>
    </row>
    <row r="77" spans="2:7" ht="11.25" x14ac:dyDescent="0.2">
      <c r="B77" s="26" t="s">
        <v>38</v>
      </c>
      <c r="C77" s="26" t="s">
        <v>102</v>
      </c>
      <c r="D77" s="26">
        <v>18.260000000000002</v>
      </c>
      <c r="E77" s="35">
        <v>46.942486486486487</v>
      </c>
      <c r="G77" s="26"/>
    </row>
    <row r="78" spans="2:7" ht="11.25" x14ac:dyDescent="0.2">
      <c r="B78" s="26" t="s">
        <v>38</v>
      </c>
      <c r="C78" s="26" t="s">
        <v>103</v>
      </c>
      <c r="D78" s="26">
        <v>18.260000000000002</v>
      </c>
      <c r="E78" s="35">
        <v>48.688583783783777</v>
      </c>
      <c r="G78" s="26"/>
    </row>
    <row r="79" spans="2:7" ht="11.25" x14ac:dyDescent="0.2">
      <c r="B79" s="26" t="s">
        <v>38</v>
      </c>
      <c r="C79" s="26" t="s">
        <v>104</v>
      </c>
      <c r="D79" s="26">
        <v>17.98</v>
      </c>
      <c r="E79" s="35">
        <v>58.528405405405408</v>
      </c>
      <c r="G79" s="26"/>
    </row>
    <row r="80" spans="2:7" ht="11.25" x14ac:dyDescent="0.2">
      <c r="B80" s="26" t="s">
        <v>38</v>
      </c>
      <c r="C80" s="26" t="s">
        <v>105</v>
      </c>
      <c r="D80" s="26">
        <v>17.73</v>
      </c>
      <c r="E80" s="35">
        <v>58.110918918918919</v>
      </c>
      <c r="G80" s="26"/>
    </row>
    <row r="81" spans="2:7" ht="11.25" x14ac:dyDescent="0.2">
      <c r="B81" s="26" t="s">
        <v>38</v>
      </c>
      <c r="C81" s="26" t="s">
        <v>106</v>
      </c>
      <c r="D81" s="26">
        <v>15.95</v>
      </c>
      <c r="E81" s="35">
        <v>62.759783783783782</v>
      </c>
      <c r="G81" s="26"/>
    </row>
    <row r="82" spans="2:7" ht="11.25" x14ac:dyDescent="0.2">
      <c r="B82" s="26" t="s">
        <v>38</v>
      </c>
      <c r="C82" s="26" t="s">
        <v>107</v>
      </c>
      <c r="D82" s="26">
        <v>15.89</v>
      </c>
      <c r="E82" s="35">
        <v>74.78521081081081</v>
      </c>
      <c r="G82" s="26"/>
    </row>
    <row r="83" spans="2:7" ht="11.25" x14ac:dyDescent="0.2">
      <c r="B83" s="27"/>
    </row>
    <row r="84" spans="2:7" ht="11.25" x14ac:dyDescent="0.2">
      <c r="B84" s="27"/>
    </row>
    <row r="85" spans="2:7" ht="11.25" x14ac:dyDescent="0.2">
      <c r="B85" s="27"/>
    </row>
    <row r="86" spans="2:7" ht="11.25" x14ac:dyDescent="0.2">
      <c r="B86" s="27"/>
      <c r="F86" s="27"/>
    </row>
    <row r="87" spans="2:7" ht="11.25" x14ac:dyDescent="0.2">
      <c r="B87" s="27"/>
      <c r="F87" s="27"/>
    </row>
    <row r="88" spans="2:7" ht="11.25" x14ac:dyDescent="0.2">
      <c r="B88" s="27"/>
      <c r="F88" s="27"/>
    </row>
    <row r="89" spans="2:7" ht="11.25" x14ac:dyDescent="0.2">
      <c r="B89" s="27"/>
      <c r="F89" s="27"/>
    </row>
    <row r="90" spans="2:7" ht="11.25" x14ac:dyDescent="0.2">
      <c r="B90" s="27"/>
      <c r="F90" s="27"/>
    </row>
    <row r="91" spans="2:7" ht="11.25" x14ac:dyDescent="0.2">
      <c r="B91" s="27"/>
    </row>
    <row r="92" spans="2:7" ht="11.25" x14ac:dyDescent="0.2">
      <c r="B92" s="27"/>
    </row>
    <row r="93" spans="2:7" ht="11.25" x14ac:dyDescent="0.2">
      <c r="B93" s="27"/>
    </row>
    <row r="94" spans="2:7" ht="11.25" x14ac:dyDescent="0.2">
      <c r="B94" s="27"/>
    </row>
    <row r="95" spans="2:7" ht="11.25" x14ac:dyDescent="0.2">
      <c r="B95" s="27"/>
    </row>
    <row r="96" spans="2:7" ht="11.25" x14ac:dyDescent="0.2">
      <c r="B96" s="27"/>
    </row>
    <row r="97" spans="2:2" ht="11.25" x14ac:dyDescent="0.2">
      <c r="B97" s="27"/>
    </row>
    <row r="98" spans="2:2" ht="11.25" x14ac:dyDescent="0.2">
      <c r="B98" s="27"/>
    </row>
    <row r="99" spans="2:2" ht="11.25" x14ac:dyDescent="0.2">
      <c r="B99" s="27"/>
    </row>
    <row r="100" spans="2:2" ht="11.25" x14ac:dyDescent="0.2">
      <c r="B100" s="27"/>
    </row>
    <row r="101" spans="2:2" ht="11.25" x14ac:dyDescent="0.2">
      <c r="B101" s="27"/>
    </row>
    <row r="102" spans="2:2" ht="11.25" x14ac:dyDescent="0.2">
      <c r="B102" s="27"/>
    </row>
    <row r="103" spans="2:2" ht="11.25" x14ac:dyDescent="0.2">
      <c r="B103" s="27"/>
    </row>
    <row r="104" spans="2:2" ht="11.25" x14ac:dyDescent="0.2">
      <c r="B104" s="27"/>
    </row>
    <row r="105" spans="2:2" ht="11.25" x14ac:dyDescent="0.2">
      <c r="B105" s="27"/>
    </row>
    <row r="106" spans="2:2" ht="11.25" x14ac:dyDescent="0.2">
      <c r="B106" s="27"/>
    </row>
    <row r="107" spans="2:2" ht="11.25" x14ac:dyDescent="0.2">
      <c r="B107" s="27"/>
    </row>
    <row r="108" spans="2:2" ht="11.25" x14ac:dyDescent="0.2">
      <c r="B108" s="27"/>
    </row>
    <row r="109" spans="2:2" ht="11.25" x14ac:dyDescent="0.2">
      <c r="B109" s="27"/>
    </row>
    <row r="110" spans="2:2" ht="11.25" x14ac:dyDescent="0.2">
      <c r="B110" s="27"/>
    </row>
  </sheetData>
  <sortState ref="A2:M110">
    <sortCondition ref="C2:C110"/>
  </sortState>
  <mergeCells count="2">
    <mergeCell ref="I1:M1"/>
    <mergeCell ref="D1:H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4" workbookViewId="0">
      <selection activeCell="S21" sqref="S21"/>
    </sheetView>
  </sheetViews>
  <sheetFormatPr defaultRowHeight="11.25" x14ac:dyDescent="0.2"/>
  <cols>
    <col min="1" max="1" width="13.5703125" style="1" bestFit="1" customWidth="1"/>
    <col min="2" max="16384" width="9.140625" style="1"/>
  </cols>
  <sheetData>
    <row r="1" spans="1:5" x14ac:dyDescent="0.2">
      <c r="A1" s="1" t="s">
        <v>109</v>
      </c>
      <c r="C1" s="1" t="s">
        <v>68</v>
      </c>
      <c r="D1" s="1" t="s">
        <v>108</v>
      </c>
    </row>
    <row r="2" spans="1:5" x14ac:dyDescent="0.2">
      <c r="A2" s="2" t="s">
        <v>0</v>
      </c>
      <c r="B2" s="2" t="s">
        <v>38</v>
      </c>
      <c r="C2" s="5">
        <v>55840568</v>
      </c>
      <c r="D2" s="6">
        <v>232.24</v>
      </c>
      <c r="E2" s="6"/>
    </row>
    <row r="3" spans="1:5" x14ac:dyDescent="0.2">
      <c r="A3" s="2" t="s">
        <v>2</v>
      </c>
      <c r="B3" s="2" t="s">
        <v>38</v>
      </c>
      <c r="C3" s="5">
        <v>49176980</v>
      </c>
      <c r="D3" s="6">
        <v>295.73199999999997</v>
      </c>
      <c r="E3" s="6"/>
    </row>
    <row r="4" spans="1:5" x14ac:dyDescent="0.2">
      <c r="A4" s="2" t="s">
        <v>3</v>
      </c>
      <c r="B4" s="2" t="s">
        <v>38</v>
      </c>
      <c r="C4" s="5">
        <v>33979840</v>
      </c>
      <c r="D4" s="6">
        <v>232.25400000000002</v>
      </c>
      <c r="E4" s="6"/>
    </row>
    <row r="5" spans="1:5" x14ac:dyDescent="0.2">
      <c r="A5" s="2" t="s">
        <v>4</v>
      </c>
      <c r="B5" s="2" t="s">
        <v>38</v>
      </c>
      <c r="C5" s="5">
        <v>26144372</v>
      </c>
      <c r="D5" s="6">
        <v>186.63200000000001</v>
      </c>
      <c r="E5" s="6"/>
    </row>
    <row r="6" spans="1:5" x14ac:dyDescent="0.2">
      <c r="A6" s="2" t="s">
        <v>5</v>
      </c>
      <c r="B6" s="2" t="s">
        <v>38</v>
      </c>
      <c r="C6" s="5">
        <v>29572564</v>
      </c>
      <c r="D6" s="6">
        <v>232.37799999999999</v>
      </c>
      <c r="E6" s="6"/>
    </row>
    <row r="7" spans="1:5" x14ac:dyDescent="0.2">
      <c r="A7" s="2" t="s">
        <v>6</v>
      </c>
      <c r="B7" s="2" t="s">
        <v>38</v>
      </c>
      <c r="C7" s="5">
        <v>30199740</v>
      </c>
      <c r="D7" s="6">
        <v>169.72800000000001</v>
      </c>
      <c r="E7" s="6"/>
    </row>
    <row r="8" spans="1:5" x14ac:dyDescent="0.2">
      <c r="A8" s="2" t="s">
        <v>7</v>
      </c>
      <c r="B8" s="2" t="s">
        <v>38</v>
      </c>
      <c r="C8" s="5">
        <v>30028250</v>
      </c>
      <c r="D8" s="6">
        <v>194.18399999999997</v>
      </c>
      <c r="E8" s="6"/>
    </row>
    <row r="9" spans="1:5" x14ac:dyDescent="0.2">
      <c r="A9" s="2" t="s">
        <v>8</v>
      </c>
      <c r="B9" s="2" t="s">
        <v>38</v>
      </c>
      <c r="C9" s="5">
        <v>26132820</v>
      </c>
      <c r="D9" s="6">
        <v>201.80399999999997</v>
      </c>
      <c r="E9" s="6"/>
    </row>
    <row r="10" spans="1:5" x14ac:dyDescent="0.2">
      <c r="A10" s="2" t="s">
        <v>9</v>
      </c>
      <c r="B10" s="2" t="s">
        <v>38</v>
      </c>
      <c r="C10" s="5">
        <v>21255070</v>
      </c>
      <c r="D10" s="6">
        <v>102.542</v>
      </c>
      <c r="E10" s="6"/>
    </row>
    <row r="11" spans="1:5" x14ac:dyDescent="0.2">
      <c r="A11" s="2" t="s">
        <v>10</v>
      </c>
      <c r="B11" s="2" t="s">
        <v>38</v>
      </c>
      <c r="C11" s="5">
        <v>15362356</v>
      </c>
      <c r="D11" s="6">
        <v>101.024</v>
      </c>
      <c r="E11" s="6"/>
    </row>
    <row r="12" spans="1:5" x14ac:dyDescent="0.2">
      <c r="A12" s="2" t="s">
        <v>11</v>
      </c>
      <c r="B12" s="2" t="s">
        <v>38</v>
      </c>
      <c r="C12" s="5">
        <v>26239242</v>
      </c>
      <c r="D12" s="6">
        <v>200.07400000000001</v>
      </c>
      <c r="E12" s="6"/>
    </row>
    <row r="13" spans="1:5" x14ac:dyDescent="0.2">
      <c r="A13" s="2" t="s">
        <v>12</v>
      </c>
      <c r="B13" s="2" t="s">
        <v>38</v>
      </c>
      <c r="C13" s="5">
        <v>30048532</v>
      </c>
      <c r="D13" s="6">
        <v>245.83200000000002</v>
      </c>
      <c r="E13" s="6"/>
    </row>
    <row r="14" spans="1:5" x14ac:dyDescent="0.2">
      <c r="A14" s="2" t="s">
        <v>39</v>
      </c>
      <c r="B14" s="2" t="s">
        <v>38</v>
      </c>
      <c r="C14" s="5">
        <v>1434348</v>
      </c>
      <c r="D14" s="6">
        <v>12.658000000000001</v>
      </c>
      <c r="E14" s="6"/>
    </row>
    <row r="15" spans="1:5" x14ac:dyDescent="0.2">
      <c r="A15" s="2" t="s">
        <v>40</v>
      </c>
      <c r="B15" s="2" t="s">
        <v>38</v>
      </c>
      <c r="C15" s="5">
        <v>2975434</v>
      </c>
      <c r="D15" s="6">
        <v>21.173999999999999</v>
      </c>
      <c r="E15" s="6"/>
    </row>
    <row r="16" spans="1:5" x14ac:dyDescent="0.2">
      <c r="A16" s="2" t="s">
        <v>41</v>
      </c>
      <c r="B16" s="2" t="s">
        <v>38</v>
      </c>
      <c r="C16" s="5">
        <v>2283740</v>
      </c>
      <c r="D16" s="6">
        <v>20.217999999999996</v>
      </c>
      <c r="E16" s="6"/>
    </row>
    <row r="17" spans="1:5" x14ac:dyDescent="0.2">
      <c r="A17" s="2" t="s">
        <v>42</v>
      </c>
      <c r="B17" s="2" t="s">
        <v>38</v>
      </c>
      <c r="C17" s="5">
        <v>3153750</v>
      </c>
      <c r="D17" s="6">
        <v>27.552</v>
      </c>
      <c r="E17" s="6"/>
    </row>
    <row r="18" spans="1:5" x14ac:dyDescent="0.2">
      <c r="A18" s="2" t="s">
        <v>43</v>
      </c>
      <c r="B18" s="2" t="s">
        <v>38</v>
      </c>
      <c r="C18" s="5">
        <v>3591086</v>
      </c>
      <c r="D18" s="6">
        <v>24.731999999999999</v>
      </c>
      <c r="E18" s="6"/>
    </row>
    <row r="19" spans="1:5" x14ac:dyDescent="0.2">
      <c r="A19" s="2" t="s">
        <v>44</v>
      </c>
      <c r="B19" s="2" t="s">
        <v>38</v>
      </c>
      <c r="C19" s="5">
        <v>2541070</v>
      </c>
      <c r="D19" s="6">
        <v>19.386000000000003</v>
      </c>
      <c r="E19" s="6"/>
    </row>
    <row r="20" spans="1:5" x14ac:dyDescent="0.2">
      <c r="A20" s="2" t="s">
        <v>46</v>
      </c>
      <c r="B20" s="2" t="s">
        <v>38</v>
      </c>
      <c r="C20" s="5">
        <v>2190256</v>
      </c>
      <c r="D20" s="6">
        <v>14.42</v>
      </c>
      <c r="E20" s="6"/>
    </row>
    <row r="21" spans="1:5" x14ac:dyDescent="0.2">
      <c r="A21" s="2" t="s">
        <v>47</v>
      </c>
      <c r="B21" s="2" t="s">
        <v>38</v>
      </c>
      <c r="C21" s="5">
        <v>2257720</v>
      </c>
      <c r="D21" s="6">
        <v>19.071999999999999</v>
      </c>
      <c r="E21" s="6"/>
    </row>
    <row r="22" spans="1:5" x14ac:dyDescent="0.2">
      <c r="A22" s="2" t="s">
        <v>48</v>
      </c>
      <c r="B22" s="2" t="s">
        <v>38</v>
      </c>
      <c r="C22" s="5">
        <v>1822491</v>
      </c>
      <c r="D22" s="6">
        <v>16.741999999999997</v>
      </c>
      <c r="E22" s="6"/>
    </row>
    <row r="23" spans="1:5" x14ac:dyDescent="0.2">
      <c r="A23" s="2" t="s">
        <v>49</v>
      </c>
      <c r="B23" s="2" t="s">
        <v>38</v>
      </c>
      <c r="C23" s="5">
        <v>4057607</v>
      </c>
      <c r="D23" s="6">
        <v>21.878</v>
      </c>
      <c r="E23" s="6"/>
    </row>
    <row r="24" spans="1:5" x14ac:dyDescent="0.2">
      <c r="A24" s="2" t="s">
        <v>50</v>
      </c>
      <c r="B24" s="2" t="s">
        <v>38</v>
      </c>
      <c r="C24" s="5">
        <v>2690530</v>
      </c>
      <c r="D24" s="6">
        <v>17.013999999999999</v>
      </c>
      <c r="E24" s="6"/>
    </row>
    <row r="25" spans="1:5" x14ac:dyDescent="0.2">
      <c r="A25" s="2" t="s">
        <v>51</v>
      </c>
      <c r="B25" s="2" t="s">
        <v>38</v>
      </c>
      <c r="C25" s="5">
        <v>1679872</v>
      </c>
      <c r="D25" s="6">
        <v>12.656000000000001</v>
      </c>
      <c r="E25" s="6"/>
    </row>
    <row r="26" spans="1:5" x14ac:dyDescent="0.2">
      <c r="C26" s="5"/>
      <c r="D26" s="6"/>
      <c r="E26" s="6"/>
    </row>
    <row r="27" spans="1:5" x14ac:dyDescent="0.2">
      <c r="C27" s="5"/>
      <c r="D27" s="6"/>
      <c r="E27" s="6"/>
    </row>
    <row r="28" spans="1:5" x14ac:dyDescent="0.2">
      <c r="C28" s="5"/>
      <c r="D28" s="6"/>
      <c r="E28" s="6"/>
    </row>
    <row r="29" spans="1:5" x14ac:dyDescent="0.2">
      <c r="D29" s="6"/>
      <c r="E29" s="6"/>
    </row>
    <row r="30" spans="1:5" x14ac:dyDescent="0.2">
      <c r="D30" s="6"/>
      <c r="E30" s="6"/>
    </row>
    <row r="31" spans="1:5" x14ac:dyDescent="0.2">
      <c r="D31" s="6"/>
      <c r="E31" s="6"/>
    </row>
    <row r="32" spans="1:5" x14ac:dyDescent="0.2">
      <c r="D32" s="6"/>
      <c r="E32" s="6"/>
    </row>
    <row r="33" spans="4:5" x14ac:dyDescent="0.2">
      <c r="D33" s="6"/>
      <c r="E33" s="6"/>
    </row>
    <row r="34" spans="4:5" x14ac:dyDescent="0.2">
      <c r="D34" s="6"/>
      <c r="E34" s="6"/>
    </row>
    <row r="35" spans="4:5" x14ac:dyDescent="0.2">
      <c r="D35" s="6"/>
      <c r="E35" s="6"/>
    </row>
    <row r="36" spans="4:5" x14ac:dyDescent="0.2">
      <c r="D36" s="6"/>
      <c r="E36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" sqref="B2:B5"/>
    </sheetView>
  </sheetViews>
  <sheetFormatPr defaultRowHeight="15" x14ac:dyDescent="0.25"/>
  <cols>
    <col min="1" max="1" width="2" bestFit="1" customWidth="1"/>
    <col min="2" max="2" width="26.85546875" bestFit="1" customWidth="1"/>
    <col min="3" max="3" width="26.85546875" customWidth="1"/>
    <col min="4" max="4" width="21.7109375" bestFit="1" customWidth="1"/>
    <col min="5" max="5" width="6" bestFit="1" customWidth="1"/>
    <col min="6" max="6" width="9" bestFit="1" customWidth="1"/>
    <col min="7" max="7" width="9" customWidth="1"/>
    <col min="8" max="8" width="8" bestFit="1" customWidth="1"/>
  </cols>
  <sheetData>
    <row r="1" spans="1:8" x14ac:dyDescent="0.25">
      <c r="D1" t="s">
        <v>70</v>
      </c>
      <c r="E1" t="s">
        <v>67</v>
      </c>
      <c r="F1" s="7" t="s">
        <v>68</v>
      </c>
      <c r="G1" s="7" t="s">
        <v>56</v>
      </c>
      <c r="H1" s="7" t="s">
        <v>69</v>
      </c>
    </row>
    <row r="2" spans="1:8" x14ac:dyDescent="0.25">
      <c r="A2">
        <v>1</v>
      </c>
      <c r="B2" t="s">
        <v>59</v>
      </c>
      <c r="C2" t="s">
        <v>71</v>
      </c>
      <c r="D2" t="s">
        <v>1</v>
      </c>
      <c r="E2">
        <v>26.55</v>
      </c>
      <c r="F2" s="7">
        <v>47008</v>
      </c>
      <c r="G2" s="7">
        <v>95134</v>
      </c>
      <c r="H2" s="11">
        <v>0.49409999999999998</v>
      </c>
    </row>
    <row r="3" spans="1:8" x14ac:dyDescent="0.25">
      <c r="A3">
        <v>1</v>
      </c>
      <c r="B3" t="s">
        <v>60</v>
      </c>
      <c r="C3" t="s">
        <v>72</v>
      </c>
      <c r="D3" t="s">
        <v>1</v>
      </c>
      <c r="E3">
        <v>26.42</v>
      </c>
      <c r="F3" s="7">
        <v>52779</v>
      </c>
      <c r="G3" s="7">
        <v>146828</v>
      </c>
      <c r="H3" s="11">
        <v>0.35949999999999999</v>
      </c>
    </row>
    <row r="4" spans="1:8" x14ac:dyDescent="0.25">
      <c r="A4">
        <v>1</v>
      </c>
      <c r="B4" t="s">
        <v>61</v>
      </c>
      <c r="C4" t="s">
        <v>74</v>
      </c>
      <c r="D4" t="s">
        <v>1</v>
      </c>
      <c r="E4">
        <v>26.54</v>
      </c>
      <c r="F4" s="7">
        <v>63078</v>
      </c>
      <c r="G4" s="7">
        <v>211294</v>
      </c>
      <c r="H4" s="11">
        <v>0.29849999999999999</v>
      </c>
    </row>
    <row r="5" spans="1:8" x14ac:dyDescent="0.25">
      <c r="A5">
        <v>1</v>
      </c>
      <c r="B5" t="s">
        <v>62</v>
      </c>
      <c r="C5" t="s">
        <v>73</v>
      </c>
      <c r="D5" t="s">
        <v>1</v>
      </c>
      <c r="E5">
        <v>26.88</v>
      </c>
      <c r="F5" s="7">
        <v>62335</v>
      </c>
      <c r="G5" s="7">
        <v>174421</v>
      </c>
      <c r="H5" s="11">
        <v>0.3574</v>
      </c>
    </row>
    <row r="6" spans="1:8" x14ac:dyDescent="0.25">
      <c r="A6">
        <v>1</v>
      </c>
      <c r="B6" t="s">
        <v>63</v>
      </c>
      <c r="C6" t="s">
        <v>75</v>
      </c>
      <c r="D6" t="s">
        <v>1</v>
      </c>
      <c r="E6">
        <v>29.54</v>
      </c>
      <c r="F6" s="7">
        <v>17043</v>
      </c>
      <c r="G6" s="7">
        <v>103213</v>
      </c>
      <c r="H6" s="11">
        <v>0.1651</v>
      </c>
    </row>
    <row r="7" spans="1:8" x14ac:dyDescent="0.25">
      <c r="A7">
        <v>1</v>
      </c>
      <c r="B7" t="s">
        <v>64</v>
      </c>
      <c r="C7" t="s">
        <v>76</v>
      </c>
      <c r="D7" t="s">
        <v>1</v>
      </c>
      <c r="E7">
        <v>30.56</v>
      </c>
      <c r="F7" s="7">
        <v>14480</v>
      </c>
      <c r="G7" s="7">
        <v>91475</v>
      </c>
      <c r="H7" s="11">
        <v>0.1583</v>
      </c>
    </row>
    <row r="8" spans="1:8" x14ac:dyDescent="0.25">
      <c r="A8">
        <v>1</v>
      </c>
      <c r="B8" t="s">
        <v>65</v>
      </c>
      <c r="C8" t="s">
        <v>77</v>
      </c>
      <c r="D8" t="s">
        <v>1</v>
      </c>
      <c r="E8">
        <v>26.72</v>
      </c>
      <c r="F8" s="7">
        <v>8617</v>
      </c>
      <c r="G8" s="7">
        <v>68261</v>
      </c>
      <c r="H8" s="11">
        <v>0.12620000000000001</v>
      </c>
    </row>
    <row r="9" spans="1:8" x14ac:dyDescent="0.25">
      <c r="A9">
        <v>1</v>
      </c>
      <c r="B9" t="s">
        <v>66</v>
      </c>
      <c r="C9" t="s">
        <v>78</v>
      </c>
      <c r="D9" t="s">
        <v>1</v>
      </c>
      <c r="E9">
        <v>26.62</v>
      </c>
      <c r="F9" s="7">
        <v>12286</v>
      </c>
      <c r="G9" s="7">
        <v>98662</v>
      </c>
      <c r="H9" s="11">
        <v>0.1245</v>
      </c>
    </row>
    <row r="10" spans="1:8" x14ac:dyDescent="0.25">
      <c r="A10">
        <v>1</v>
      </c>
      <c r="B10" t="s">
        <v>59</v>
      </c>
      <c r="C10" t="s">
        <v>71</v>
      </c>
      <c r="D10" t="s">
        <v>14</v>
      </c>
      <c r="E10">
        <v>18.52</v>
      </c>
      <c r="F10" s="7">
        <v>2671766</v>
      </c>
      <c r="G10" s="7">
        <v>1162600</v>
      </c>
      <c r="H10" s="11">
        <v>2.2980999999999998</v>
      </c>
    </row>
    <row r="11" spans="1:8" x14ac:dyDescent="0.25">
      <c r="A11">
        <v>1</v>
      </c>
      <c r="B11" t="s">
        <v>60</v>
      </c>
      <c r="C11" t="s">
        <v>72</v>
      </c>
      <c r="D11" t="s">
        <v>14</v>
      </c>
      <c r="E11">
        <v>18.489999999999998</v>
      </c>
      <c r="F11" s="7">
        <v>3569760</v>
      </c>
      <c r="G11" s="7">
        <v>1924621</v>
      </c>
      <c r="H11" s="11">
        <v>1.8548</v>
      </c>
    </row>
    <row r="12" spans="1:8" x14ac:dyDescent="0.25">
      <c r="A12">
        <v>1</v>
      </c>
      <c r="B12" t="s">
        <v>61</v>
      </c>
      <c r="C12" t="s">
        <v>74</v>
      </c>
      <c r="D12" t="s">
        <v>14</v>
      </c>
      <c r="E12">
        <v>18.600000000000001</v>
      </c>
      <c r="F12" s="7">
        <v>3374307</v>
      </c>
      <c r="G12" s="7">
        <v>2094816</v>
      </c>
      <c r="H12" s="11">
        <v>1.6108</v>
      </c>
    </row>
    <row r="13" spans="1:8" x14ac:dyDescent="0.25">
      <c r="A13">
        <v>1</v>
      </c>
      <c r="B13" t="s">
        <v>62</v>
      </c>
      <c r="C13" t="s">
        <v>73</v>
      </c>
      <c r="D13" t="s">
        <v>14</v>
      </c>
      <c r="E13">
        <v>18.93</v>
      </c>
      <c r="F13" s="7">
        <v>3480996</v>
      </c>
      <c r="G13" s="7">
        <v>1671877</v>
      </c>
      <c r="H13" s="11">
        <v>2.0821000000000001</v>
      </c>
    </row>
    <row r="14" spans="1:8" x14ac:dyDescent="0.25">
      <c r="A14">
        <v>1</v>
      </c>
      <c r="B14" t="s">
        <v>63</v>
      </c>
      <c r="C14" t="s">
        <v>75</v>
      </c>
      <c r="D14" t="s">
        <v>14</v>
      </c>
      <c r="E14">
        <v>21.22</v>
      </c>
      <c r="F14" s="7">
        <v>335179</v>
      </c>
      <c r="G14" s="7">
        <v>646735</v>
      </c>
      <c r="H14" s="11">
        <v>0.51829999999999998</v>
      </c>
    </row>
    <row r="15" spans="1:8" x14ac:dyDescent="0.25">
      <c r="A15">
        <v>1</v>
      </c>
      <c r="B15" t="s">
        <v>64</v>
      </c>
      <c r="C15" t="s">
        <v>76</v>
      </c>
      <c r="D15" t="s">
        <v>14</v>
      </c>
      <c r="E15">
        <v>24.25</v>
      </c>
      <c r="F15" s="7">
        <v>310010</v>
      </c>
      <c r="G15" s="7">
        <v>576821</v>
      </c>
      <c r="H15" s="11">
        <v>0.53739999999999999</v>
      </c>
    </row>
    <row r="16" spans="1:8" x14ac:dyDescent="0.25">
      <c r="A16">
        <v>1</v>
      </c>
      <c r="B16" t="s">
        <v>65</v>
      </c>
      <c r="C16" t="s">
        <v>77</v>
      </c>
      <c r="D16" t="s">
        <v>14</v>
      </c>
      <c r="E16">
        <v>18.760000000000002</v>
      </c>
      <c r="F16" s="7">
        <v>246378</v>
      </c>
      <c r="G16" s="7">
        <v>540095</v>
      </c>
      <c r="H16" s="11">
        <v>0.45619999999999999</v>
      </c>
    </row>
    <row r="17" spans="1:8" x14ac:dyDescent="0.25">
      <c r="A17">
        <v>1</v>
      </c>
      <c r="B17" t="s">
        <v>66</v>
      </c>
      <c r="C17" t="s">
        <v>78</v>
      </c>
      <c r="D17" t="s">
        <v>14</v>
      </c>
      <c r="E17">
        <v>18.78</v>
      </c>
      <c r="F17" s="7">
        <v>295460</v>
      </c>
      <c r="G17" s="7">
        <v>603427</v>
      </c>
      <c r="H17" s="11">
        <v>0.48959999999999998</v>
      </c>
    </row>
    <row r="18" spans="1:8" x14ac:dyDescent="0.25">
      <c r="A18">
        <v>1</v>
      </c>
      <c r="B18" t="s">
        <v>59</v>
      </c>
      <c r="C18" t="s">
        <v>71</v>
      </c>
      <c r="D18" t="s">
        <v>16</v>
      </c>
      <c r="E18">
        <v>29.82</v>
      </c>
      <c r="F18" s="7">
        <v>715712</v>
      </c>
      <c r="G18" s="7">
        <v>68311</v>
      </c>
      <c r="H18" s="11">
        <v>10.4773</v>
      </c>
    </row>
    <row r="19" spans="1:8" x14ac:dyDescent="0.25">
      <c r="A19">
        <v>1</v>
      </c>
      <c r="B19" t="s">
        <v>60</v>
      </c>
      <c r="C19" t="s">
        <v>72</v>
      </c>
      <c r="D19" t="s">
        <v>16</v>
      </c>
      <c r="E19">
        <v>29.76</v>
      </c>
      <c r="F19" s="7">
        <v>644116</v>
      </c>
      <c r="G19" s="7">
        <v>106277</v>
      </c>
      <c r="H19" s="11">
        <v>6.0606999999999998</v>
      </c>
    </row>
    <row r="20" spans="1:8" x14ac:dyDescent="0.25">
      <c r="A20">
        <v>1</v>
      </c>
      <c r="B20" t="s">
        <v>61</v>
      </c>
      <c r="C20" t="s">
        <v>74</v>
      </c>
      <c r="D20" t="s">
        <v>16</v>
      </c>
      <c r="E20">
        <v>29.85</v>
      </c>
      <c r="F20" s="7">
        <v>742956</v>
      </c>
      <c r="G20" s="7">
        <v>140015</v>
      </c>
      <c r="H20" s="11">
        <v>5.3063000000000002</v>
      </c>
    </row>
    <row r="21" spans="1:8" x14ac:dyDescent="0.25">
      <c r="A21">
        <v>1</v>
      </c>
      <c r="B21" t="s">
        <v>62</v>
      </c>
      <c r="C21" t="s">
        <v>73</v>
      </c>
      <c r="D21" t="s">
        <v>16</v>
      </c>
      <c r="E21">
        <v>29.98</v>
      </c>
      <c r="F21" s="7">
        <v>785511</v>
      </c>
      <c r="G21" s="7">
        <v>122852</v>
      </c>
      <c r="H21" s="11">
        <v>6.3940000000000001</v>
      </c>
    </row>
    <row r="22" spans="1:8" x14ac:dyDescent="0.25">
      <c r="A22">
        <v>1</v>
      </c>
      <c r="B22" t="s">
        <v>63</v>
      </c>
      <c r="C22" t="s">
        <v>75</v>
      </c>
      <c r="D22" t="s">
        <v>16</v>
      </c>
      <c r="E22">
        <v>31.77</v>
      </c>
      <c r="F22" s="7">
        <v>185692</v>
      </c>
      <c r="G22" s="7">
        <v>55899</v>
      </c>
      <c r="H22" s="11">
        <v>3.3218999999999999</v>
      </c>
    </row>
    <row r="23" spans="1:8" x14ac:dyDescent="0.25">
      <c r="A23">
        <v>1</v>
      </c>
      <c r="B23" t="s">
        <v>64</v>
      </c>
      <c r="C23" t="s">
        <v>76</v>
      </c>
      <c r="D23" t="s">
        <v>16</v>
      </c>
      <c r="E23">
        <v>32.29</v>
      </c>
      <c r="F23" s="7">
        <v>209386</v>
      </c>
      <c r="G23" s="7">
        <v>50109</v>
      </c>
      <c r="H23" s="11">
        <v>4.1786000000000003</v>
      </c>
    </row>
    <row r="24" spans="1:8" x14ac:dyDescent="0.25">
      <c r="A24">
        <v>1</v>
      </c>
      <c r="B24" t="s">
        <v>65</v>
      </c>
      <c r="C24" t="s">
        <v>77</v>
      </c>
      <c r="D24" t="s">
        <v>16</v>
      </c>
      <c r="E24">
        <v>30.08</v>
      </c>
      <c r="F24" s="7">
        <v>124396</v>
      </c>
      <c r="G24" s="7">
        <v>37992</v>
      </c>
      <c r="H24" s="11">
        <v>3.2743000000000002</v>
      </c>
    </row>
    <row r="25" spans="1:8" x14ac:dyDescent="0.25">
      <c r="A25">
        <v>1</v>
      </c>
      <c r="B25" t="s">
        <v>66</v>
      </c>
      <c r="C25" t="s">
        <v>78</v>
      </c>
      <c r="D25" t="s">
        <v>16</v>
      </c>
      <c r="E25">
        <v>30.03</v>
      </c>
      <c r="F25" s="7">
        <v>161418</v>
      </c>
      <c r="G25" s="7">
        <v>52712</v>
      </c>
      <c r="H25" s="11">
        <v>3.0623</v>
      </c>
    </row>
    <row r="26" spans="1:8" x14ac:dyDescent="0.25">
      <c r="A26">
        <v>1</v>
      </c>
      <c r="B26" t="s">
        <v>59</v>
      </c>
      <c r="C26" t="s">
        <v>71</v>
      </c>
      <c r="D26" t="s">
        <v>18</v>
      </c>
      <c r="E26">
        <v>17.3</v>
      </c>
      <c r="F26" s="7">
        <v>12885016</v>
      </c>
      <c r="G26" s="7">
        <v>1733945</v>
      </c>
      <c r="H26" s="11">
        <v>7.431</v>
      </c>
    </row>
    <row r="27" spans="1:8" x14ac:dyDescent="0.25">
      <c r="A27">
        <v>1</v>
      </c>
      <c r="B27" t="s">
        <v>60</v>
      </c>
      <c r="C27" t="s">
        <v>72</v>
      </c>
      <c r="D27" t="s">
        <v>18</v>
      </c>
      <c r="E27">
        <v>17.27</v>
      </c>
      <c r="F27" s="7">
        <v>15243332</v>
      </c>
      <c r="G27" s="7">
        <v>2292681</v>
      </c>
      <c r="H27" s="11">
        <v>6.6486999999999998</v>
      </c>
    </row>
    <row r="28" spans="1:8" x14ac:dyDescent="0.25">
      <c r="A28">
        <v>1</v>
      </c>
      <c r="B28" t="s">
        <v>61</v>
      </c>
      <c r="C28" t="s">
        <v>74</v>
      </c>
      <c r="D28" t="s">
        <v>18</v>
      </c>
      <c r="E28">
        <v>17.36</v>
      </c>
      <c r="F28" s="7">
        <v>14688290</v>
      </c>
      <c r="G28" s="7">
        <v>2339153</v>
      </c>
      <c r="H28" s="11">
        <v>6.2793000000000001</v>
      </c>
    </row>
    <row r="29" spans="1:8" x14ac:dyDescent="0.25">
      <c r="A29">
        <v>1</v>
      </c>
      <c r="B29" t="s">
        <v>62</v>
      </c>
      <c r="C29" t="s">
        <v>73</v>
      </c>
      <c r="D29" t="s">
        <v>18</v>
      </c>
      <c r="E29">
        <v>17.260000000000002</v>
      </c>
      <c r="F29" s="7">
        <v>9965179</v>
      </c>
      <c r="G29" s="7">
        <v>2181153</v>
      </c>
      <c r="H29" s="11">
        <v>4.5688000000000004</v>
      </c>
    </row>
    <row r="30" spans="1:8" x14ac:dyDescent="0.25">
      <c r="A30">
        <v>1</v>
      </c>
      <c r="B30" t="s">
        <v>63</v>
      </c>
      <c r="C30" t="s">
        <v>75</v>
      </c>
      <c r="D30" t="s">
        <v>18</v>
      </c>
      <c r="E30">
        <v>20.37</v>
      </c>
      <c r="F30" s="7">
        <v>878587</v>
      </c>
      <c r="G30" s="7">
        <v>663588</v>
      </c>
      <c r="H30" s="11">
        <v>1.3240000000000001</v>
      </c>
    </row>
    <row r="31" spans="1:8" x14ac:dyDescent="0.25">
      <c r="A31">
        <v>1</v>
      </c>
      <c r="B31" t="s">
        <v>64</v>
      </c>
      <c r="C31" t="s">
        <v>76</v>
      </c>
      <c r="D31" t="s">
        <v>18</v>
      </c>
      <c r="E31">
        <v>23.46</v>
      </c>
      <c r="F31" s="7">
        <v>932030</v>
      </c>
      <c r="G31" s="7">
        <v>666780</v>
      </c>
      <c r="H31" s="11">
        <v>1.3977999999999999</v>
      </c>
    </row>
    <row r="32" spans="1:8" x14ac:dyDescent="0.25">
      <c r="A32">
        <v>1</v>
      </c>
      <c r="B32" t="s">
        <v>65</v>
      </c>
      <c r="C32" t="s">
        <v>77</v>
      </c>
      <c r="D32" t="s">
        <v>18</v>
      </c>
      <c r="E32">
        <v>17.53</v>
      </c>
      <c r="F32" s="7">
        <v>736638</v>
      </c>
      <c r="G32" s="7">
        <v>617697</v>
      </c>
      <c r="H32" s="11">
        <v>1.1926000000000001</v>
      </c>
    </row>
    <row r="33" spans="1:8" x14ac:dyDescent="0.25">
      <c r="A33">
        <v>1</v>
      </c>
      <c r="B33" t="s">
        <v>66</v>
      </c>
      <c r="C33" t="s">
        <v>78</v>
      </c>
      <c r="D33" t="s">
        <v>18</v>
      </c>
      <c r="E33">
        <v>17.57</v>
      </c>
      <c r="F33" s="7">
        <v>863821</v>
      </c>
      <c r="G33" s="7">
        <v>668349</v>
      </c>
      <c r="H33" s="11">
        <v>1.2925</v>
      </c>
    </row>
    <row r="34" spans="1:8" x14ac:dyDescent="0.25">
      <c r="F34" s="7"/>
      <c r="G34" s="7"/>
      <c r="H34" s="7"/>
    </row>
    <row r="35" spans="1:8" x14ac:dyDescent="0.25">
      <c r="F35" s="7"/>
      <c r="G35" s="7"/>
      <c r="H35" s="7"/>
    </row>
    <row r="36" spans="1:8" x14ac:dyDescent="0.25">
      <c r="F36" s="7"/>
      <c r="G36" s="7"/>
      <c r="H36" s="7"/>
    </row>
    <row r="37" spans="1:8" x14ac:dyDescent="0.25">
      <c r="F37" s="7"/>
      <c r="G37" s="7"/>
      <c r="H37" s="7"/>
    </row>
  </sheetData>
  <sortState ref="A1:F64">
    <sortCondition ref="A1: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Peptide conc</vt:lpstr>
      <vt:lpstr>plots</vt:lpstr>
      <vt:lpstr>RBCL 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Elden</dc:creator>
  <cp:lastModifiedBy>Elden</cp:lastModifiedBy>
  <dcterms:created xsi:type="dcterms:W3CDTF">2019-02-06T19:41:58Z</dcterms:created>
  <dcterms:modified xsi:type="dcterms:W3CDTF">2021-10-18T20:21:29Z</dcterms:modified>
</cp:coreProperties>
</file>