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20E85\EXCELCNV\af0186fb-8089-4a1e-87d8-f5acd2b3bec6\"/>
    </mc:Choice>
  </mc:AlternateContent>
  <xr:revisionPtr revIDLastSave="0" documentId="8_{21C65EE0-060A-4BD7-9B98-FEE0FBE78C2C}" xr6:coauthVersionLast="47" xr6:coauthVersionMax="47" xr10:uidLastSave="{00000000-0000-0000-0000-000000000000}"/>
  <bookViews>
    <workbookView xWindow="-60" yWindow="-60" windowWidth="15480" windowHeight="11640" firstSheet="3" activeTab="1" xr2:uid="{00000000-000D-0000-FFFF-FFFF00000000}"/>
  </bookViews>
  <sheets>
    <sheet name="Data File" sheetId="1" r:id="rId1"/>
    <sheet name="Summary statistics" sheetId="3" r:id="rId2"/>
    <sheet name="P&amp;L Statement Dashboard" sheetId="6" r:id="rId3"/>
    <sheet name="Forecast Scenarios" sheetId="9" r:id="rId4"/>
  </sheets>
  <definedNames>
    <definedName name="_xlnm._FilterDatabase" localSheetId="0" hidden="1">'Data File'!$A$1:$K$1</definedName>
    <definedName name="_xlnm._FilterDatabase" localSheetId="1" hidden="1">'Summary statistics'!$A$3:$B$3</definedName>
    <definedName name="_xlnm._FilterDatabase" localSheetId="2" hidden="1">'P&amp;L Statement Dashboard'!$AA$1:$AA$431</definedName>
    <definedName name="_xlchart.v1.0" hidden="1">'Summary statistics'!$B$3</definedName>
    <definedName name="_xlchart.v1.1" hidden="1">'Summary statistics'!$B$4:$B$34</definedName>
    <definedName name="_xlchart.v1.2" hidden="1">'Summary statistics'!$D$3</definedName>
    <definedName name="_xlchart.v1.3" hidden="1">'Summary statistics'!$D$4:$D$79</definedName>
    <definedName name="All_Consumer_Discretionary">#REF!</definedName>
    <definedName name="All_GICS_Sector">#REF!</definedName>
    <definedName name="CostOfGoodsSold">'Data File'!$F:$F</definedName>
    <definedName name="DataFile">'Data File'!$1:$1048576</definedName>
    <definedName name="List_of_Companies" localSheetId="3">'Forecast Scenarios'!$AA$2:$AA$431</definedName>
    <definedName name="List_of_Companies">'P&amp;L Statement Dashboard'!$AA$2:$AA$431</definedName>
    <definedName name="OtherOperatingItems">'Data File'!$I:$I</definedName>
    <definedName name="ResearchAndDevelopment">'Data File'!$H:$H</definedName>
    <definedName name="SalesGeneralAndAdmin">'Data File'!$G:$G</definedName>
    <definedName name="SalesGeneralAndAdmins">'Data File'!$G:$G</definedName>
    <definedName name="TickerSymbol">'Data File'!$B:$B</definedName>
    <definedName name="Total_Revenue">'Data File'!$E:$E</definedName>
    <definedName name="Years">'Data File'!$C:$C</definedName>
    <definedName name="Years_">'Data File'!$C:$C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6" l="1"/>
  <c r="I7" i="6"/>
  <c r="I8" i="6"/>
  <c r="I9" i="6"/>
  <c r="H6" i="6"/>
  <c r="J9" i="9"/>
  <c r="J8" i="9"/>
  <c r="J7" i="9"/>
  <c r="I7" i="9"/>
  <c r="L8" i="9"/>
  <c r="K8" i="9"/>
  <c r="K7" i="9"/>
  <c r="H32" i="9"/>
  <c r="G32" i="9"/>
  <c r="F32" i="9"/>
  <c r="H31" i="9"/>
  <c r="G31" i="9"/>
  <c r="F31" i="9"/>
  <c r="H30" i="9"/>
  <c r="G30" i="9"/>
  <c r="F30" i="9"/>
  <c r="L13" i="9"/>
  <c r="L12" i="9"/>
  <c r="L11" i="9"/>
  <c r="K13" i="9"/>
  <c r="K12" i="9"/>
  <c r="K11" i="9"/>
  <c r="J12" i="9"/>
  <c r="J13" i="9"/>
  <c r="J11" i="9"/>
  <c r="C11" i="9" s="1"/>
  <c r="F27" i="9"/>
  <c r="H24" i="9"/>
  <c r="G24" i="9"/>
  <c r="H23" i="9"/>
  <c r="F23" i="9"/>
  <c r="G23" i="9"/>
  <c r="H22" i="9"/>
  <c r="G22" i="9"/>
  <c r="F24" i="9"/>
  <c r="F22" i="9"/>
  <c r="G7" i="6" a="1"/>
  <c r="G7" i="6" s="1"/>
  <c r="G8" i="6" a="1"/>
  <c r="G8" i="6"/>
  <c r="G9" i="6" a="1"/>
  <c r="G9" i="6"/>
  <c r="F7" i="6" a="1"/>
  <c r="F7" i="6" s="1"/>
  <c r="F8" i="6" a="1"/>
  <c r="F8" i="6"/>
  <c r="F9" i="6" a="1"/>
  <c r="F9" i="6" s="1"/>
  <c r="E7" i="6" a="1"/>
  <c r="E7" i="6" s="1"/>
  <c r="E8" i="6" a="1"/>
  <c r="E8" i="6" s="1"/>
  <c r="E9" i="6" a="1"/>
  <c r="E9" i="6" s="1"/>
  <c r="D7" i="6" a="1"/>
  <c r="D7" i="6" s="1"/>
  <c r="D8" i="6" a="1"/>
  <c r="D8" i="6" s="1"/>
  <c r="D9" i="6" a="1"/>
  <c r="D9" i="6" s="1"/>
  <c r="G6" i="6" a="1"/>
  <c r="G6" i="6" s="1"/>
  <c r="F6" i="6" a="1"/>
  <c r="F6" i="6" s="1"/>
  <c r="E6" i="6" a="1"/>
  <c r="E6" i="6" s="1"/>
  <c r="D6" i="6" a="1"/>
  <c r="D6" i="6" s="1"/>
  <c r="C7" i="6" a="1"/>
  <c r="C7" i="6" s="1"/>
  <c r="C8" i="6" a="1"/>
  <c r="C8" i="6" s="1"/>
  <c r="C9" i="6" a="1"/>
  <c r="C9" i="6" s="1"/>
  <c r="C6" i="6" a="1"/>
  <c r="C6" i="6" s="1"/>
  <c r="H9" i="3"/>
  <c r="G9" i="3"/>
  <c r="G11" i="3"/>
  <c r="G10" i="3"/>
  <c r="H14" i="3"/>
  <c r="H13" i="3"/>
  <c r="H12" i="3"/>
  <c r="H11" i="3"/>
  <c r="H10" i="3"/>
  <c r="H8" i="3"/>
  <c r="H5" i="3"/>
  <c r="G14" i="3"/>
  <c r="G13" i="3"/>
  <c r="G12" i="3"/>
  <c r="G8" i="3"/>
  <c r="G6" i="3"/>
  <c r="H7" i="3"/>
  <c r="H6" i="3"/>
  <c r="G5" i="3"/>
  <c r="G7" i="3"/>
  <c r="H11" i="9" l="1"/>
  <c r="I11" i="9"/>
  <c r="C12" i="9"/>
  <c r="I12" i="9" s="1"/>
  <c r="H8" i="6"/>
  <c r="K6" i="9"/>
  <c r="H6" i="9"/>
  <c r="I6" i="9" s="1"/>
  <c r="L6" i="9" s="1"/>
  <c r="H7" i="9"/>
  <c r="L7" i="9" s="1"/>
  <c r="H8" i="9"/>
  <c r="I8" i="9" s="1"/>
  <c r="H9" i="9"/>
  <c r="I9" i="9" s="1"/>
  <c r="L9" i="9" s="1"/>
  <c r="K9" i="9"/>
  <c r="H7" i="6"/>
  <c r="H9" i="6"/>
  <c r="C13" i="9" l="1"/>
  <c r="I13" i="9" s="1"/>
  <c r="H12" i="9"/>
  <c r="H13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<sst xmlns="http://schemas.openxmlformats.org/spreadsheetml/2006/main" count="7465" uniqueCount="608">
  <si>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</si>
  <si>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</si>
  <si>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</si>
  <si>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</si>
  <si>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</si>
  <si>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</si>
  <si>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</si>
  <si>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</si>
  <si>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</si>
  <si>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</si>
  <si>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</si>
  <si>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</si>
  <si>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</si>
  <si>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</si>
  <si>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</si>
  <si>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</si>
  <si>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</si>
  <si>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</si>
  <si>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</si>
  <si>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</si>
  <si>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</si>
  <si>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</si>
  <si>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</si>
  <si>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</si>
  <si>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</si>
  <si>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</si>
  <si>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</si>
  <si>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</si>
  <si>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</si>
  <si>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</si>
  <si>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</si>
  <si>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</si>
  <si>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</si>
  <si>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</si>
  <si>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</si>
  <si>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</si>
  <si>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</si>
  <si>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</si>
  <si>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</si>
  <si>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</si>
  <si>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</si>
  <si>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</si>
  <si>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</si>
  <si>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</si>
  <si>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</si>
  <si>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</si>
  <si>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</si>
  <si>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</si>
  <si>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</si>
  <si>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</si>
  <si>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</si>
  <si>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</si>
  <si>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</si>
  <si>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</si>
  <si>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</si>
  <si>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</si>
  <si>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</si>
  <si>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</si>
  <si>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</si>
  <si>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</si>
  <si>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</si>
  <si>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</si>
  <si>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</si>
  <si>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</si>
  <si>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</si>
  <si>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</si>
  <si>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</si>
  <si>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</si>
  <si>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</si>
  <si>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</si>
  <si>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</si>
  <si>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</si>
  <si>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</si>
  <si>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</si>
  <si>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</si>
  <si>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</si>
  <si>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</si>
  <si>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</si>
  <si>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</si>
  <si>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</si>
  <si>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</si>
  <si>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</si>
  <si>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</si>
  <si>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</si>
  <si>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</si>
  <si>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</si>
  <si>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</si>
  <si>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</si>
  <si>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</si>
  <si>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</si>
  <si>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</si>
  <si>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</si>
  <si>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</si>
  <si>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</si>
  <si>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</si>
  <si>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</si>
  <si>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</si>
  <si>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</si>
  <si>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</si>
  <si>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</si>
  <si>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</si>
  <si>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</si>
  <si>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</si>
  <si>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</si>
  <si>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</si>
  <si>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</si>
  <si>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</si>
  <si>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</si>
  <si>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</si>
  <si>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</si>
  <si>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</si>
  <si>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</si>
  <si>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</si>
  <si>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</si>
  <si>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</si>
  <si>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</si>
  <si>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</si>
  <si>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</si>
  <si>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</si>
  <si>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</si>
  <si>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</si>
  <si>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</si>
  <si>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</si>
  <si>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</si>
  <si>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</si>
  <si>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</si>
  <si>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</si>
  <si>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</si>
  <si>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</si>
  <si>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</si>
  <si>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</si>
  <si>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</si>
  <si>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</si>
  <si>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</si>
  <si>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</si>
  <si>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</si>
  <si>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</si>
  <si>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</si>
  <si>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</si>
  <si>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</si>
  <si>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</si>
  <si>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</si>
  <si>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</si>
  <si>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</si>
  <si>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</si>
  <si>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</si>
  <si>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</si>
  <si>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</si>
  <si>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</si>
  <si>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</si>
  <si>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</si>
  <si>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</si>
  <si>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</si>
  <si>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</si>
  <si>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</si>
  <si>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</si>
  <si>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</si>
  <si>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</si>
  <si>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</si>
  <si>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</si>
  <si>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</si>
  <si>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</si>
  <si>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</si>
  <si>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</si>
  <si>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</si>
  <si>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</si>
  <si>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</si>
  <si>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</si>
  <si>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</si>
  <si>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</si>
  <si>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</si>
  <si>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</si>
  <si>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</si>
  <si>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</si>
  <si>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</si>
  <si>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</si>
  <si>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</si>
  <si>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</si>
  <si>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</si>
  <si>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</si>
  <si>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</si>
  <si>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</si>
  <si>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</si>
  <si>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</si>
  <si>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</si>
  <si>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</si>
  <si>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</si>
  <si>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</si>
  <si>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</si>
  <si>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</si>
  <si>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</si>
  <si>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</si>
  <si>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</si>
  <si>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</si>
  <si>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</si>
  <si>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</si>
  <si>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</si>
  <si>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</si>
  <si>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</si>
  <si>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</si>
  <si>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</si>
  <si>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</si>
  <si>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</si>
  <si>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</si>
  <si>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</si>
  <si>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</si>
  <si>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</si>
  <si>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</si>
  <si>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</si>
  <si>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</si>
  <si>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</si>
  <si>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</si>
  <si>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</si>
  <si>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</si>
  <si>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</si>
  <si>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</si>
  <si>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</si>
  <si>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</si>
  <si>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</si>
  <si>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</si>
  <si>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</si>
  <si>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</si>
  <si>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</si>
  <si>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</si>
  <si>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</si>
  <si>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</si>
  <si>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</si>
  <si>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</si>
  <si>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</si>
  <si>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</si>
  <si>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</si>
  <si>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</si>
  <si>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</si>
  <si>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</si>
  <si>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</si>
  <si>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</si>
  <si>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</si>
  <si>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</si>
  <si>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</si>
  <si>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</si>
  <si>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</si>
  <si>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</si>
  <si>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</si>
  <si>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</si>
  <si>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</si>
  <si>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</si>
  <si>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</si>
  <si>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</si>
  <si>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</si>
  <si>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</si>
  <si>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</si>
  <si>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</si>
  <si>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</si>
  <si>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</si>
  <si>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</si>
  <si>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</si>
  <si>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</si>
  <si>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</si>
  <si>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</si>
  <si>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</si>
  <si>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</si>
  <si>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</si>
  <si>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</si>
  <si>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</si>
  <si>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</si>
  <si>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</si>
  <si>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</si>
  <si>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</si>
  <si>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</si>
  <si>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</si>
  <si>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</si>
  <si>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</si>
  <si>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</si>
  <si>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</si>
  <si>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</si>
  <si>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</si>
  <si>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</si>
  <si>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</si>
  <si>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</si>
  <si>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</si>
  <si>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</si>
  <si>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</si>
  <si>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</si>
  <si>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</si>
  <si>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</si>
  <si>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</si>
  <si>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</si>
  <si>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</si>
  <si>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</si>
  <si>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</si>
  <si>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</si>
  <si>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</si>
  <si>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</si>
  <si>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</si>
  <si>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</si>
  <si>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</si>
  <si>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</si>
  <si>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</si>
  <si>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</si>
  <si>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</si>
  <si>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</si>
  <si>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</si>
  <si>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</si>
  <si>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</si>
  <si>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</si>
  <si>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</si>
  <si>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</si>
  <si>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</si>
  <si>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</si>
  <si>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</si>
  <si>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</si>
  <si>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</si>
  <si>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</si>
  <si>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</si>
  <si>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</si>
  <si>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</si>
  <si>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</si>
  <si>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</si>
  <si>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</si>
  <si>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</si>
  <si>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</si>
  <si>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</si>
  <si>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</si>
  <si>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</si>
  <si>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</si>
  <si>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</si>
  <si>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</si>
  <si>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</si>
  <si>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</si>
  <si>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</si>
  <si>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</si>
  <si>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</si>
  <si>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</si>
  <si>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</si>
  <si>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</si>
  <si>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</si>
  <si>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</si>
  <si>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</si>
  <si>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</si>
  <si>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</si>
  <si>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</si>
  <si>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</si>
  <si>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</si>
  <si>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</si>
  <si>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</si>
  <si>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</si>
  <si>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</si>
  <si>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</si>
  <si>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</si>
  <si>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</si>
  <si>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</si>
  <si>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</si>
  <si>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</si>
  <si>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</si>
  <si>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</si>
  <si>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</si>
  <si>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</si>
  <si>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</si>
  <si>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</si>
  <si>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</si>
  <si>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</si>
  <si>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</si>
  <si>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</si>
  <si>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</si>
  <si>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</si>
  <si>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</si>
  <si>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</si>
  <si>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</si>
  <si>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</si>
  <si>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</si>
  <si>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</si>
  <si>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</si>
  <si>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</si>
  <si>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</si>
  <si>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</si>
  <si>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</si>
  <si>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</si>
  <si>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</si>
  <si>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</si>
  <si>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</si>
  <si>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</si>
  <si>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</si>
  <si>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</si>
  <si>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</si>
  <si>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</si>
  <si>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</si>
  <si>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</si>
  <si>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</si>
  <si>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</si>
  <si>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</si>
  <si>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</si>
  <si>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</si>
  <si>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</si>
  <si>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</si>
  <si>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</si>
  <si>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</si>
  <si>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</si>
  <si>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</si>
  <si>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</si>
  <si>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</si>
  <si>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</si>
  <si>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</si>
  <si>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</si>
  <si>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</si>
  <si>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</si>
  <si>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</si>
  <si>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</si>
  <si>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</si>
  <si>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</si>
  <si>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</si>
  <si>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</si>
  <si>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</si>
  <si>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</si>
  <si>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</si>
  <si>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</si>
  <si>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</si>
  <si>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</si>
  <si>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</si>
  <si>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</si>
  <si>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</si>
  <si>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</si>
  <si>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</si>
  <si>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</si>
  <si>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</si>
  <si>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</si>
  <si>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</si>
  <si>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</si>
  <si>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</si>
  <si>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</si>
  <si>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</si>
  <si>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</si>
  <si>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</si>
  <si>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</si>
  <si>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</si>
  <si>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</si>
  <si>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</si>
  <si>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</si>
  <si>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</si>
  <si>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</si>
  <si>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</si>
  <si>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</si>
  <si>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</si>
  <si>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</si>
  <si>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</si>
  <si>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</si>
  <si>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</si>
  <si>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</si>
  <si>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</si>
  <si>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</si>
  <si>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</si>
  <si>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</si>
  <si>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</si>
  <si>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</si>
  <si>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</si>
  <si>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</si>
  <si>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</si>
  <si>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</si>
  <si>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</si>
  <si>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</si>
  <si>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</si>
  <si>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</si>
  <si>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</si>
  <si>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</si>
  <si>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</si>
  <si>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</si>
  <si>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</si>
  <si>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</si>
  <si>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</si>
  <si>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</si>
  <si>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</si>
  <si>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</si>
  <si>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</si>
  <si>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</si>
  <si>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</si>
  <si>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</si>
  <si>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</si>
  <si>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</si>
  <si>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</si>
  <si>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</si>
  <si>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</si>
  <si>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</si>
  <si>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</si>
  <si>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</si>
  <si>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</si>
  <si>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</si>
  <si>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</si>
  <si>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</si>
  <si>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</si>
  <si>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</si>
  <si>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</si>
  <si>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</si>
  <si>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</si>
  <si>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</si>
  <si>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</si>
  <si>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</si>
  <si>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</si>
  <si>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</si>
  <si>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</si>
  <si>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</si>
  <si>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</si>
  <si>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</si>
  <si>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</si>
  <si>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</si>
  <si>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</si>
  <si>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</si>
  <si>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</si>
  <si>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</si>
  <si>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</si>
  <si>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</si>
  <si>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</si>
  <si>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</si>
  <si>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</si>
  <si>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</si>
  <si>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</si>
  <si>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</si>
  <si>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</si>
  <si>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</si>
  <si>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</si>
  <si>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</si>
  <si>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</si>
  <si>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</si>
  <si>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</si>
  <si>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</si>
  <si>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</si>
  <si>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</si>
  <si>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</si>
  <si>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</si>
  <si>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</si>
  <si>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</si>
  <si>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</si>
  <si>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</si>
  <si>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</si>
  <si>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</si>
  <si>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</si>
  <si>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</si>
  <si>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</si>
  <si>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</si>
  <si>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</si>
  <si>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</si>
  <si>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</si>
  <si>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</si>
  <si>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</si>
  <si>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</si>
  <si>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</si>
  <si>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</si>
  <si>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</si>
  <si>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</si>
  <si>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</si>
  <si>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</si>
  <si>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</si>
  <si>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</si>
  <si>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</si>
  <si>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</si>
  <si>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</si>
  <si>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</si>
  <si>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</si>
  <si>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</si>
  <si>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</si>
  <si>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</si>
  <si>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</si>
  <si>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</si>
  <si>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</si>
  <si>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</si>
  <si>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</si>
  <si>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</si>
  <si>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</si>
  <si>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</si>
  <si>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</si>
  <si>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</si>
  <si>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</si>
  <si>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</si>
  <si>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</si>
  <si>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</si>
  <si>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</si>
  <si>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</si>
  <si>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Data Extracted</t>
  </si>
  <si>
    <t>Ticker Symbol2</t>
  </si>
  <si>
    <t>Measures of Central Tendency and spread</t>
  </si>
  <si>
    <t>Mean</t>
  </si>
  <si>
    <t>Median</t>
  </si>
  <si>
    <t>Mode</t>
  </si>
  <si>
    <t>Standard Deviation</t>
  </si>
  <si>
    <t>Interquartile Range</t>
  </si>
  <si>
    <t>1st Quartile</t>
  </si>
  <si>
    <t>2nd Quartile</t>
  </si>
  <si>
    <t>3rd Quartile</t>
  </si>
  <si>
    <t>Range</t>
  </si>
  <si>
    <t>Count</t>
  </si>
  <si>
    <t>List_of_Companies</t>
  </si>
  <si>
    <t>Profit &amp; Loss Statement</t>
  </si>
  <si>
    <t>Historical Fundamentals data</t>
  </si>
  <si>
    <t>Gross Profit</t>
  </si>
  <si>
    <t>Operating Profit or EBIT</t>
  </si>
  <si>
    <t>Forecast Dashboard</t>
  </si>
  <si>
    <t>Revenue Growth (%)</t>
  </si>
  <si>
    <t>Gross Margin</t>
  </si>
  <si>
    <t>Operating Margin</t>
  </si>
  <si>
    <t>Forecast</t>
  </si>
  <si>
    <t>Assumption</t>
  </si>
  <si>
    <t>Year 5</t>
  </si>
  <si>
    <t>Year 6</t>
  </si>
  <si>
    <t>Year 7</t>
  </si>
  <si>
    <t>Scenario</t>
  </si>
  <si>
    <t>Weak case</t>
  </si>
  <si>
    <t>Operating Scenarios - sensitivity analysis</t>
  </si>
  <si>
    <t>Revenue growth (%)</t>
  </si>
  <si>
    <t>Strong case</t>
  </si>
  <si>
    <t>Base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</si>
</sst>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[$$-409]#,##0;[Red][$$-409]#,##0"/>
    <numFmt numFmtId="166" formatCode="_-[$$-409]* #,##0_ ;_-[$$-409]* \-#,##0\ ;_-[$$-409]* &quot;-&quot;??_ ;_-@_ "/>
    <numFmt numFmtId="167" formatCode="0.0%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charset val="1"/>
    </font>
    <font>
      <sz val="14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ED4FC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1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10" xfId="0" applyBorder="1"/>
    <xf numFmtId="0" fontId="0" fillId="34" borderId="10" xfId="0" applyFill="1" applyBorder="1"/>
    <xf numFmtId="164" fontId="0" fillId="0" borderId="10" xfId="0" applyNumberFormat="1" applyBorder="1"/>
    <xf numFmtId="165" fontId="0" fillId="0" borderId="10" xfId="0" applyNumberFormat="1" applyBorder="1"/>
    <xf numFmtId="0" fontId="0" fillId="34" borderId="10" xfId="0" applyFill="1" applyBorder="1" applyAlignment="1">
      <alignment horizontal="center"/>
    </xf>
    <xf numFmtId="0" fontId="0" fillId="0" borderId="0" xfId="0" applyAlignment="1">
      <alignment wrapText="1"/>
    </xf>
    <xf numFmtId="0" fontId="16" fillId="0" borderId="0" xfId="0" applyFont="1" applyAlignment="1">
      <alignment horizontal="center"/>
    </xf>
    <xf numFmtId="0" fontId="0" fillId="0" borderId="13" xfId="0" applyBorder="1"/>
    <xf numFmtId="164" fontId="0" fillId="0" borderId="14" xfId="0" applyNumberFormat="1" applyBorder="1"/>
    <xf numFmtId="0" fontId="0" fillId="0" borderId="14" xfId="0" applyBorder="1"/>
    <xf numFmtId="0" fontId="0" fillId="0" borderId="15" xfId="0" applyBorder="1"/>
    <xf numFmtId="164" fontId="0" fillId="0" borderId="16" xfId="0" applyNumberFormat="1" applyBorder="1"/>
    <xf numFmtId="164" fontId="0" fillId="0" borderId="18" xfId="0" applyNumberFormat="1" applyBorder="1"/>
    <xf numFmtId="166" fontId="0" fillId="0" borderId="10" xfId="0" applyNumberFormat="1" applyBorder="1"/>
    <xf numFmtId="1" fontId="0" fillId="0" borderId="10" xfId="0" applyNumberFormat="1" applyBorder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0" fontId="19" fillId="0" borderId="0" xfId="0" applyFont="1" applyAlignment="1">
      <alignment horizontal="center" wrapText="1"/>
    </xf>
    <xf numFmtId="0" fontId="16" fillId="35" borderId="0" xfId="0" applyFont="1" applyFill="1" applyAlignment="1">
      <alignment horizontal="center" wrapText="1"/>
    </xf>
    <xf numFmtId="0" fontId="18" fillId="0" borderId="19" xfId="0" applyFont="1" applyBorder="1" applyAlignment="1">
      <alignment horizontal="center" vertical="center"/>
    </xf>
    <xf numFmtId="0" fontId="0" fillId="3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37" borderId="0" xfId="0" applyFill="1"/>
    <xf numFmtId="0" fontId="0" fillId="38" borderId="0" xfId="0" applyFill="1"/>
    <xf numFmtId="166" fontId="0" fillId="38" borderId="0" xfId="0" applyNumberFormat="1" applyFill="1"/>
    <xf numFmtId="0" fontId="0" fillId="38" borderId="20" xfId="0" applyFill="1" applyBorder="1"/>
    <xf numFmtId="166" fontId="0" fillId="38" borderId="20" xfId="0" applyNumberFormat="1" applyFill="1" applyBorder="1"/>
    <xf numFmtId="0" fontId="0" fillId="37" borderId="20" xfId="0" applyFill="1" applyBorder="1"/>
    <xf numFmtId="0" fontId="23" fillId="0" borderId="19" xfId="0" applyFont="1" applyBorder="1" applyAlignment="1">
      <alignment horizontal="center" vertical="center"/>
    </xf>
    <xf numFmtId="0" fontId="16" fillId="35" borderId="0" xfId="0" applyFont="1" applyFill="1" applyAlignment="1">
      <alignment horizontal="center" vertical="center" wrapText="1"/>
    </xf>
    <xf numFmtId="0" fontId="0" fillId="41" borderId="0" xfId="0" applyFill="1"/>
    <xf numFmtId="0" fontId="24" fillId="0" borderId="0" xfId="0" applyFont="1"/>
    <xf numFmtId="0" fontId="0" fillId="39" borderId="0" xfId="0" applyFill="1"/>
    <xf numFmtId="0" fontId="0" fillId="0" borderId="0" xfId="0" applyAlignment="1">
      <alignment vertical="center"/>
    </xf>
    <xf numFmtId="2" fontId="24" fillId="42" borderId="0" xfId="0" applyNumberFormat="1" applyFont="1" applyFill="1"/>
    <xf numFmtId="0" fontId="24" fillId="0" borderId="0" xfId="0" applyFont="1" applyAlignment="1">
      <alignment horizontal="center" vertical="center"/>
    </xf>
    <xf numFmtId="2" fontId="24" fillId="0" borderId="0" xfId="0" applyNumberFormat="1" applyFont="1" applyAlignment="1">
      <alignment horizontal="center" vertical="center"/>
    </xf>
    <xf numFmtId="167" fontId="24" fillId="0" borderId="0" xfId="0" applyNumberFormat="1" applyFont="1" applyAlignment="1">
      <alignment horizontal="center" vertical="center"/>
    </xf>
    <xf numFmtId="167" fontId="24" fillId="42" borderId="0" xfId="0" applyNumberFormat="1" applyFont="1" applyFill="1"/>
    <xf numFmtId="167" fontId="24" fillId="42" borderId="20" xfId="0" applyNumberFormat="1" applyFont="1" applyFill="1" applyBorder="1"/>
    <xf numFmtId="2" fontId="24" fillId="42" borderId="20" xfId="0" applyNumberFormat="1" applyFont="1" applyFill="1" applyBorder="1"/>
    <xf numFmtId="0" fontId="0" fillId="33" borderId="10" xfId="0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20" fillId="36" borderId="0" xfId="0" applyFont="1" applyFill="1" applyAlignment="1">
      <alignment horizontal="center"/>
    </xf>
    <xf numFmtId="0" fontId="21" fillId="36" borderId="0" xfId="0" applyFont="1" applyFill="1" applyAlignment="1">
      <alignment horizontal="center"/>
    </xf>
    <xf numFmtId="0" fontId="0" fillId="40" borderId="0" xfId="0" applyFill="1" applyAlignment="1">
      <alignment horizontal="center"/>
    </xf>
    <xf numFmtId="0" fontId="22" fillId="39" borderId="0" xfId="0" applyFont="1" applyFill="1" applyAlignment="1">
      <alignment horizontal="left"/>
    </xf>
    <xf numFmtId="0" fontId="22" fillId="39" borderId="0" xfId="0" applyFont="1" applyFill="1" applyAlignment="1">
      <alignment horizontal="center"/>
    </xf>
    <xf numFmtId="0" fontId="0" fillId="34" borderId="10" xfId="0" applyFill="1" applyBorder="1" applyAlignment="1">
      <alignment horizontal="center" wrapText="1"/>
    </xf>
    <xf numFmtId="0" fontId="0" fillId="34" borderId="13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2" formatCode="0.00"/>
    </dxf>
    <dxf>
      <numFmt numFmtId="2" formatCode="0.00"/>
    </dxf>
    <dxf>
      <numFmt numFmtId="13" formatCode="0%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font>
        <b val="0"/>
        <sz val="10"/>
      </font>
      <alignment horizontal="center" vertical="center" textRotation="0" wrapText="1" indent="0" justifyLastLine="0" shrinkToFit="0" readingOrder="0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font>
        <b val="0"/>
        <sz val="10"/>
      </font>
      <alignment horizontal="center" vertical="bottom" textRotation="0" wrapText="1" indent="0" justifyLastLine="0" shrinkToFit="0" readingOrder="0"/>
    </dxf>
    <dxf>
      <border>
        <left style="thin">
          <color rgb="FF000000"/>
        </left>
      </border>
    </dxf>
    <dxf>
      <numFmt numFmtId="164" formatCode="&quot;$&quot;#,##0_);[Red]\(&quot;$&quot;#,##0\)"/>
    </dxf>
    <dxf>
      <fill>
        <patternFill patternType="solid">
          <fgColor indexed="64"/>
          <bgColor theme="5" tint="0.79998168889431442"/>
        </patternFill>
      </fill>
      <alignment horizontal="center" wrapText="1"/>
    </dxf>
  </dxfs>
  <tableStyles count="0" defaultTableStyle="TableStyleMedium2" defaultPivotStyle="PivotStyleLight16"/>
  <colors>
    <mruColors>
      <color rgb="FFEED4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Measures of Center &amp; Spread of Cost of Goods Sold Energy and Consumer Discretionary in Year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statistics'!$G$4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statistics'!$F$5:$F$9</c:f>
              <c:strCache>
                <c:ptCount val="5"/>
                <c:pt idx="0">
                  <c:v>Mean</c:v>
                </c:pt>
                <c:pt idx="1">
                  <c:v>Median</c:v>
                </c:pt>
                <c:pt idx="2">
                  <c:v>Mode</c:v>
                </c:pt>
                <c:pt idx="3">
                  <c:v>Standard Deviation</c:v>
                </c:pt>
                <c:pt idx="4">
                  <c:v>Interquartile Range</c:v>
                </c:pt>
              </c:strCache>
            </c:strRef>
          </c:cat>
          <c:val>
            <c:numRef>
              <c:f>'Summary statistics'!$G$5:$G$9</c:f>
              <c:numCache>
                <c:formatCode>"$"#,##0_);[Red]\("$"#,##0\)</c:formatCode>
                <c:ptCount val="5"/>
                <c:pt idx="0">
                  <c:v>18700742709.677418</c:v>
                </c:pt>
                <c:pt idx="1">
                  <c:v>2900000000</c:v>
                </c:pt>
                <c:pt idx="2" formatCode="General">
                  <c:v>#N/A</c:v>
                </c:pt>
                <c:pt idx="3" formatCode="[$$-409]#,##0;[Red][$$-409]#,##0">
                  <c:v>37035374963.458633</c:v>
                </c:pt>
                <c:pt idx="4" formatCode="[$$-409]#,##0;[Red][$$-409]#,##0">
                  <c:v>10128944500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F4-4FF9-9CDE-9C011F7ECD61}"/>
            </c:ext>
          </c:extLst>
        </c:ser>
        <c:ser>
          <c:idx val="1"/>
          <c:order val="1"/>
          <c:tx>
            <c:strRef>
              <c:f>'Summary statistics'!$H$4</c:f>
              <c:strCache>
                <c:ptCount val="1"/>
                <c:pt idx="0">
                  <c:v>Consumer Discretionary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statistics'!$F$5:$F$9</c:f>
              <c:strCache>
                <c:ptCount val="5"/>
                <c:pt idx="0">
                  <c:v>Mean</c:v>
                </c:pt>
                <c:pt idx="1">
                  <c:v>Median</c:v>
                </c:pt>
                <c:pt idx="2">
                  <c:v>Mode</c:v>
                </c:pt>
                <c:pt idx="3">
                  <c:v>Standard Deviation</c:v>
                </c:pt>
                <c:pt idx="4">
                  <c:v>Interquartile Range</c:v>
                </c:pt>
              </c:strCache>
            </c:strRef>
          </c:cat>
          <c:val>
            <c:numRef>
              <c:f>'Summary statistics'!$H$5:$H$9</c:f>
              <c:numCache>
                <c:formatCode>"$"#,##0_);[Red]\("$"#,##0\)</c:formatCode>
                <c:ptCount val="5"/>
                <c:pt idx="0">
                  <c:v>13762604210.526316</c:v>
                </c:pt>
                <c:pt idx="1">
                  <c:v>6061231000</c:v>
                </c:pt>
                <c:pt idx="2" formatCode="_-[$$-409]* #,##0_ ;_-[$$-409]* \-#,##0\ ;_-[$$-409]* &quot;-&quot;??_ ;_-@_ ">
                  <c:v>2432000000</c:v>
                </c:pt>
                <c:pt idx="3" formatCode="[$$-409]#,##0;[Red][$$-409]#,##0">
                  <c:v>25123017914.674259</c:v>
                </c:pt>
                <c:pt idx="4" formatCode="[$$-409]#,##0;[Red][$$-409]#,##0">
                  <c:v>9701808750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F4-4FF9-9CDE-9C011F7EC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920200"/>
        <c:axId val="92681736"/>
      </c:barChart>
      <c:catAx>
        <c:axId val="1950920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Statistical Measure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1736"/>
        <c:crosses val="autoZero"/>
        <c:auto val="1"/>
        <c:lblAlgn val="ctr"/>
        <c:lblOffset val="100"/>
        <c:noMultiLvlLbl val="0"/>
      </c:catAx>
      <c:valAx>
        <c:axId val="9268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of Goods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in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92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Cost of Goods Sold for Energy and Consumer Discretionary in Year 4</cx:v>
        </cx:txData>
      </cx:tx>
      <cx:txPr>
        <a:bodyPr vertOverflow="overflow" horzOverflow="overflow" wrap="square" lIns="0" tIns="0" rIns="0" bIns="0"/>
        <a:lstStyle/>
        <a:p>
          <a:pPr algn="ctr" rtl="0">
            <a:defRPr sz="2000" b="1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sz="2000" b="1"/>
            <a:t>Cost of Goods Sold for Energy and Consumer Discretionary in Year 4</a:t>
          </a:r>
        </a:p>
      </cx:txPr>
    </cx:title>
    <cx:plotArea>
      <cx:plotAreaRegion>
        <cx:series layoutId="boxWhisker" uniqueId="{DE83E593-1EBC-4C57-A40F-7D9F5C6A52CD}">
          <cx:tx>
            <cx:txData>
              <cx:f>_xlchart.v1.0</cx:f>
              <cx:v>Energy</cx:v>
            </cx:txData>
          </cx:tx>
          <cx:dataLabels pos="l">
            <cx:txPr>
              <a:bodyPr vertOverflow="overflow" horzOverflow="overflow" wrap="square" lIns="0" tIns="0" rIns="0" bIns="0"/>
              <a:lstStyle/>
              <a:p>
                <a:pPr algn="ctr" rtl="0">
                  <a:defRPr sz="1800" b="0" i="0">
                    <a:solidFill>
                      <a:srgbClr val="595959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sz="1800" b="0"/>
              </a:p>
            </cx:txPr>
            <cx:visibility seriesName="0" categoryName="0" value="1"/>
            <cx:separator>, </cx:separator>
          </cx:dataLabels>
          <cx:dataId val="0"/>
          <cx:layoutPr>
            <cx:visibility meanLine="1" meanMarker="1" nonoutliers="0" outliers="0"/>
            <cx:statistics quartileMethod="exclusive"/>
          </cx:layoutPr>
        </cx:series>
        <cx:series layoutId="boxWhisker" uniqueId="{D5C088CD-5D1F-4374-9924-9FC34B3616D5}">
          <cx:tx>
            <cx:txData>
              <cx:f>_xlchart.v1.2</cx:f>
              <cx:v>Consumer Discretionary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800" b="0" i="0">
                    <a:solidFill>
                      <a:srgbClr val="595959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sz="1800"/>
              </a:p>
            </cx:txPr>
            <cx:visibility seriesName="0" categoryName="0" value="1"/>
          </cx:dataLabels>
          <cx:dataId val="1"/>
          <cx:layoutPr>
            <cx:visibility meanLine="1" meanMarker="1" nonoutliers="0" outliers="0"/>
            <cx:statistics quartileMethod="exclusive"/>
          </cx:layoutPr>
        </cx:series>
      </cx:plotAreaRegion>
      <cx:axis id="0">
        <cx:catScaling gapWidth="1.88999999"/>
      </cx:axis>
      <cx:axis id="1">
        <cx:valScaling max="24000000000"/>
        <cx:title>
          <cx:tx>
            <cx:txData>
              <cx:v>Cost of Goods Sold ($)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2000" b="0" i="0">
                  <a:solidFill>
                    <a:srgbClr val="595959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sz="2000" b="0"/>
                <a:t>Cost of Goods Sold ($)</a:t>
              </a:r>
            </a:p>
          </cx:txPr>
        </cx:title>
        <cx:majorGridlines/>
        <cx:tickLabels/>
        <cx:numFmt formatCode="[$$-en-US]#,##0" sourceLinked="0"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sz="1800" b="0"/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18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sz="1800" b="0"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1</xdr:row>
      <xdr:rowOff>133350</xdr:rowOff>
    </xdr:from>
    <xdr:to>
      <xdr:col>27</xdr:col>
      <xdr:colOff>209550</xdr:colOff>
      <xdr:row>43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E2796DD-DDFF-F479-9D97-24A99CF29E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57150</xdr:colOff>
      <xdr:row>46</xdr:row>
      <xdr:rowOff>114300</xdr:rowOff>
    </xdr:from>
    <xdr:to>
      <xdr:col>27</xdr:col>
      <xdr:colOff>552450</xdr:colOff>
      <xdr:row>85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29CB72-0F3D-69EE-4FFE-B7B7B05E5A62}"/>
            </a:ext>
            <a:ext uri="{147F2762-F138-4A5C-976F-8EAC2B608ADB}">
              <a16:predDERef xmlns:a16="http://schemas.microsoft.com/office/drawing/2014/main" pred="{5E2796DD-DDFF-F479-9D97-24A99CF29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A569FF-45AD-4B63-BAF2-359DD5B0A04D}" name="Table1" displayName="Table1" ref="A3:D79" totalsRowShown="0" headerRowDxfId="21">
  <autoFilter ref="A3:D79" xr:uid="{4FA569FF-45AD-4B63-BAF2-359DD5B0A04D}">
    <filterColumn colId="0" hiddenButton="1"/>
    <filterColumn colId="1" hiddenButton="1"/>
    <filterColumn colId="2" hiddenButton="1"/>
    <filterColumn colId="3" hiddenButton="1"/>
  </autoFilter>
  <tableColumns count="4">
    <tableColumn id="1" xr3:uid="{312D8496-5676-4241-8613-7AA81BA15260}" name="Ticker Symbol"/>
    <tableColumn id="2" xr3:uid="{89E460E9-AA54-4993-8E3A-6867524A0FA9}" name="Energy" dataDxfId="20"/>
    <tableColumn id="3" xr3:uid="{EDA80FFF-2F24-49F5-83D5-0B21C1DB64EC}" name="Ticker Symbol2" dataDxfId="19"/>
    <tableColumn id="4" xr3:uid="{1A1D0E3D-39D6-4988-BDFE-41363B17FAB6}" name="Consumer Discretiona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BDF05F-A884-46D2-99B1-E58695166E8C}" name="Table2" displayName="Table2" ref="B5:I9" totalsRowShown="0" headerRowDxfId="18">
  <autoFilter ref="B5:I9" xr:uid="{AABDF05F-A884-46D2-99B1-E58695166E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7E61F44-A6B6-4435-9AF6-65823519CBB0}" name="Years"/>
    <tableColumn id="2" xr3:uid="{57781ACE-517E-4428-BBC0-8CF6466BC01D}" name=" Total Revenue " dataDxfId="17">
      <calculatedColumnFormula array="1">INDEX(DataFile,MATCH($C$3 &amp; B6,TickerSymbol &amp; Years,0),5)</calculatedColumnFormula>
    </tableColumn>
    <tableColumn id="3" xr3:uid="{75C98E16-E778-458D-BEA1-433EE2CDB25F}" name=" Cost of Goods Sold " dataDxfId="16">
      <calculatedColumnFormula array="1">INDEX(DataFile,MATCH($C$3 &amp; B6,TickerSymbol &amp; Years,0),6)</calculatedColumnFormula>
    </tableColumn>
    <tableColumn id="4" xr3:uid="{97F6DC02-C14A-465A-8000-EFC9134A5679}" name=" Sales, General and Admin. " dataDxfId="15">
      <calculatedColumnFormula array="1">INDEX(DataFile,MATCH($C$3 &amp; B6,TickerSymbol &amp; Years,0),7)</calculatedColumnFormula>
    </tableColumn>
    <tableColumn id="5" xr3:uid="{BB4C5E22-EBB7-4578-9C76-C59C8788428D}" name=" Research and Development " dataDxfId="14">
      <calculatedColumnFormula array="1">INDEX(DataFile,MATCH($C$3 &amp; B6,TickerSymbol &amp; Years,0),8)</calculatedColumnFormula>
    </tableColumn>
    <tableColumn id="6" xr3:uid="{218A0718-146D-404C-A9D0-739AA2FF7D69}" name=" Other Operating Items " dataDxfId="13">
      <calculatedColumnFormula array="1">INDEX(DataFile,MATCH($C$3 &amp; B6,TickerSymbol &amp; Years,0),9)</calculatedColumnFormula>
    </tableColumn>
    <tableColumn id="7" xr3:uid="{E96BCAF0-E61C-4326-B2E6-AE5ACB3AA549}" name="Gross Profit" dataDxfId="12">
      <calculatedColumnFormula>C6-D6</calculatedColumnFormula>
    </tableColumn>
    <tableColumn id="8" xr3:uid="{D02D8B1D-CAF7-4A4E-A1B9-377DEA5681E6}" name="Operating Profit or EBIT" dataDxfId="11">
      <calculatedColumnFormula>H6-SUM(E6:G6)</calculatedColumnFormula>
    </tableColumn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D1FF8E-3369-419E-AD31-DDEFE9DAA820}" name="Table4" displayName="Table4" ref="B5:L9" totalsRowShown="0" headerRowDxfId="10">
  <autoFilter ref="B5:L9" xr:uid="{ECD1FF8E-3369-419E-AD31-DDEFE9DAA8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AC999391-1BA7-4B09-9766-2EAC386D1C1F}" name="Years"/>
    <tableColumn id="2" xr3:uid="{1CF0245F-E8D6-4F85-80E5-96FBE45DF7B0}" name=" Total Revenue " dataDxfId="9"/>
    <tableColumn id="3" xr3:uid="{E2501903-950A-4C17-A7EC-5C0A5320D0B9}" name=" Cost of Goods Sold " dataDxfId="8"/>
    <tableColumn id="4" xr3:uid="{D77F1758-7C56-4CBE-96E4-F886D7C62385}" name=" Sales, General and Admin. " dataDxfId="7"/>
    <tableColumn id="5" xr3:uid="{65593C9F-B7D9-49BF-9934-7532B81C6C74}" name=" Research and Development " dataDxfId="6"/>
    <tableColumn id="6" xr3:uid="{5EB8A83D-3789-4009-B859-E795D62B5000}" name=" Other Operating Items " dataDxfId="5"/>
    <tableColumn id="7" xr3:uid="{5731BB6C-3692-4060-963B-2B71327ADEA2}" name="Gross Profit" dataDxfId="4">
      <calculatedColumnFormula>C6-D6</calculatedColumnFormula>
    </tableColumn>
    <tableColumn id="8" xr3:uid="{6B9502E4-BC92-49D0-A93D-3024CEC0D971}" name="Operating Profit or EBIT" dataDxfId="3">
      <calculatedColumnFormula>H6-SUM(E6:G6)</calculatedColumnFormula>
    </tableColumn>
    <tableColumn id="9" xr3:uid="{C42B5F90-A0A4-46EE-814A-960D3898A742}" name="Revenue Growth (%)" dataDxfId="2">
      <calculatedColumnFormula>(C6/C5)-1</calculatedColumnFormula>
    </tableColumn>
    <tableColumn id="10" xr3:uid="{C3E22C16-987E-4073-9ADB-CDD91396C601}" name="Gross Margin" dataDxfId="1">
      <calculatedColumnFormula>1-(D6/C6)</calculatedColumnFormula>
    </tableColumn>
    <tableColumn id="11" xr3:uid="{31748F29-7B3D-4997-9EDC-D8F7ACA5189B}" name="Operating Margin" dataDxfId="0">
      <calculatedColumnFormula>I6/C6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workbookViewId="0">
      <selection activeCell="M2" sqref="M2:M4"/>
    </sheetView>
  </sheetViews>
  <sheetFormatPr defaultRowHeight="15"/>
  <cols>
    <col min="3" max="3" width="6.5703125" customWidth="1"/>
    <col min="4" max="4" width="12.5703125" customWidth="1"/>
    <col min="5" max="5" width="18.140625" customWidth="1"/>
    <col min="6" max="6" width="17.5703125" customWidth="1"/>
    <col min="7" max="7" width="18.42578125" customWidth="1"/>
    <col min="8" max="9" width="18.28515625" customWidth="1"/>
    <col min="10" max="10" width="12.42578125" customWidth="1"/>
    <col min="11" max="11" width="13" customWidth="1"/>
    <col min="12" max="12" width="18.5703125" customWidth="1"/>
    <col min="13" max="13" width="14.42578125" customWidth="1"/>
    <col min="14" max="14" width="16.85546875" customWidth="1"/>
    <col min="15" max="15" width="16.570312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s="3">
        <v>0</v>
      </c>
      <c r="I2" s="3">
        <v>845000000</v>
      </c>
      <c r="J2" t="s">
        <v>12</v>
      </c>
      <c r="K2" t="s">
        <v>13</v>
      </c>
    </row>
    <row r="3" spans="1:11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 s="3">
        <v>0</v>
      </c>
      <c r="I3" s="3">
        <v>853000000</v>
      </c>
      <c r="J3" t="s">
        <v>12</v>
      </c>
      <c r="K3" t="s">
        <v>13</v>
      </c>
    </row>
    <row r="4" spans="1:11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 s="3">
        <v>0</v>
      </c>
      <c r="I4" s="3">
        <v>1295000000</v>
      </c>
      <c r="J4" t="s">
        <v>12</v>
      </c>
      <c r="K4" t="s">
        <v>13</v>
      </c>
    </row>
    <row r="5" spans="1:11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 s="3">
        <v>0</v>
      </c>
      <c r="I5" s="3">
        <v>1364000000</v>
      </c>
      <c r="J5" t="s">
        <v>12</v>
      </c>
      <c r="K5" t="s">
        <v>13</v>
      </c>
    </row>
    <row r="6" spans="1:11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s="3">
        <v>0</v>
      </c>
      <c r="I6" s="3">
        <v>0</v>
      </c>
      <c r="J6" t="s">
        <v>18</v>
      </c>
      <c r="K6" t="s">
        <v>19</v>
      </c>
    </row>
    <row r="7" spans="1:11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 s="3">
        <v>0</v>
      </c>
      <c r="I7" s="3">
        <v>0</v>
      </c>
      <c r="J7" t="s">
        <v>18</v>
      </c>
      <c r="K7" t="s">
        <v>19</v>
      </c>
    </row>
    <row r="8" spans="1:11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 s="3">
        <v>0</v>
      </c>
      <c r="I8" s="3">
        <v>0</v>
      </c>
      <c r="J8" t="s">
        <v>18</v>
      </c>
      <c r="K8" t="s">
        <v>19</v>
      </c>
    </row>
    <row r="9" spans="1:11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 s="3">
        <v>0</v>
      </c>
      <c r="I9" s="3">
        <v>0</v>
      </c>
      <c r="J9" t="s">
        <v>18</v>
      </c>
      <c r="K9" t="s">
        <v>19</v>
      </c>
    </row>
    <row r="10" spans="1:11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3">
        <v>4475000000</v>
      </c>
      <c r="I10" s="3">
        <v>0</v>
      </c>
      <c r="J10" t="s">
        <v>21</v>
      </c>
      <c r="K10" t="s">
        <v>22</v>
      </c>
    </row>
    <row r="11" spans="1:11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3">
        <v>6041000000</v>
      </c>
      <c r="I11" s="3">
        <v>0</v>
      </c>
      <c r="J11" t="s">
        <v>21</v>
      </c>
      <c r="K11" t="s">
        <v>22</v>
      </c>
    </row>
    <row r="12" spans="1:11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3">
        <v>8067000000</v>
      </c>
      <c r="I12" s="3">
        <v>0</v>
      </c>
      <c r="J12" t="s">
        <v>21</v>
      </c>
      <c r="K12" t="s">
        <v>22</v>
      </c>
    </row>
    <row r="13" spans="1:11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3">
        <v>10045000000</v>
      </c>
      <c r="I13" s="3">
        <v>0</v>
      </c>
      <c r="J13" t="s">
        <v>21</v>
      </c>
      <c r="K13" t="s">
        <v>22</v>
      </c>
    </row>
    <row r="14" spans="1:11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3">
        <v>2778000000</v>
      </c>
      <c r="I14" s="3">
        <v>0</v>
      </c>
      <c r="J14" t="s">
        <v>24</v>
      </c>
      <c r="K14" t="s">
        <v>25</v>
      </c>
    </row>
    <row r="15" spans="1:11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3">
        <v>2855000000</v>
      </c>
      <c r="I15" s="3">
        <v>0</v>
      </c>
      <c r="J15" t="s">
        <v>24</v>
      </c>
      <c r="K15" t="s">
        <v>25</v>
      </c>
    </row>
    <row r="16" spans="1:11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3">
        <v>3297000000</v>
      </c>
      <c r="I16" s="3">
        <v>0</v>
      </c>
      <c r="J16" t="s">
        <v>24</v>
      </c>
      <c r="K16" t="s">
        <v>25</v>
      </c>
    </row>
    <row r="17" spans="1:11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3">
        <v>4285000000</v>
      </c>
      <c r="I17" s="3">
        <v>0</v>
      </c>
      <c r="J17" t="s">
        <v>24</v>
      </c>
      <c r="K17" t="s">
        <v>25</v>
      </c>
    </row>
    <row r="18" spans="1:11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s="3">
        <v>0</v>
      </c>
      <c r="I18" s="3">
        <v>162186000</v>
      </c>
      <c r="J18" t="s">
        <v>24</v>
      </c>
      <c r="K18" t="s">
        <v>27</v>
      </c>
    </row>
    <row r="19" spans="1:11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 s="3">
        <v>0</v>
      </c>
      <c r="I19" s="3">
        <v>188680000</v>
      </c>
      <c r="J19" t="s">
        <v>24</v>
      </c>
      <c r="K19" t="s">
        <v>27</v>
      </c>
    </row>
    <row r="20" spans="1:11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 s="3">
        <v>0</v>
      </c>
      <c r="I20" s="3">
        <v>248635000</v>
      </c>
      <c r="J20" t="s">
        <v>24</v>
      </c>
      <c r="K20" t="s">
        <v>27</v>
      </c>
    </row>
    <row r="21" spans="1:11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 s="3">
        <v>0</v>
      </c>
      <c r="I21" s="3">
        <v>364735000</v>
      </c>
      <c r="J21" t="s">
        <v>24</v>
      </c>
      <c r="K21" t="s">
        <v>27</v>
      </c>
    </row>
    <row r="22" spans="1:11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3">
        <v>1461000000</v>
      </c>
      <c r="I22" s="3">
        <v>595000000</v>
      </c>
      <c r="J22" t="s">
        <v>24</v>
      </c>
      <c r="K22" t="s">
        <v>29</v>
      </c>
    </row>
    <row r="23" spans="1:11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3">
        <v>1371000000</v>
      </c>
      <c r="I23" s="3">
        <v>588000000</v>
      </c>
      <c r="J23" t="s">
        <v>24</v>
      </c>
      <c r="K23" t="s">
        <v>29</v>
      </c>
    </row>
    <row r="24" spans="1:11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3">
        <v>1345000000</v>
      </c>
      <c r="I24" s="3">
        <v>555000000</v>
      </c>
      <c r="J24" t="s">
        <v>24</v>
      </c>
      <c r="K24" t="s">
        <v>29</v>
      </c>
    </row>
    <row r="25" spans="1:11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3">
        <v>1405000000</v>
      </c>
      <c r="I25" s="3">
        <v>601000000</v>
      </c>
      <c r="J25" t="s">
        <v>24</v>
      </c>
      <c r="K25" t="s">
        <v>29</v>
      </c>
    </row>
    <row r="26" spans="1:11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3">
        <v>826631000</v>
      </c>
      <c r="I26" s="3">
        <v>52254000</v>
      </c>
      <c r="J26" t="s">
        <v>21</v>
      </c>
      <c r="K26" t="s">
        <v>31</v>
      </c>
    </row>
    <row r="27" spans="1:11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3">
        <v>844353000</v>
      </c>
      <c r="I27" s="3">
        <v>52424000</v>
      </c>
      <c r="J27" t="s">
        <v>21</v>
      </c>
      <c r="K27" t="s">
        <v>31</v>
      </c>
    </row>
    <row r="28" spans="1:11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3">
        <v>862730000</v>
      </c>
      <c r="I28" s="3">
        <v>68649000</v>
      </c>
      <c r="J28" t="s">
        <v>21</v>
      </c>
      <c r="K28" t="s">
        <v>31</v>
      </c>
    </row>
    <row r="29" spans="1:11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3">
        <v>975987000</v>
      </c>
      <c r="I29" s="3">
        <v>78534000</v>
      </c>
      <c r="J29" t="s">
        <v>21</v>
      </c>
      <c r="K29" t="s">
        <v>31</v>
      </c>
    </row>
    <row r="30" spans="1:11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3">
        <v>513035000</v>
      </c>
      <c r="I30" s="3">
        <v>220000</v>
      </c>
      <c r="J30" t="s">
        <v>21</v>
      </c>
      <c r="K30" t="s">
        <v>33</v>
      </c>
    </row>
    <row r="31" spans="1:11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3">
        <v>559686000</v>
      </c>
      <c r="I31" s="3">
        <v>26020000</v>
      </c>
      <c r="J31" t="s">
        <v>21</v>
      </c>
      <c r="K31" t="s">
        <v>33</v>
      </c>
    </row>
    <row r="32" spans="1:11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3">
        <v>637459000</v>
      </c>
      <c r="I32" s="3">
        <v>88318000</v>
      </c>
      <c r="J32" t="s">
        <v>21</v>
      </c>
      <c r="K32" t="s">
        <v>33</v>
      </c>
    </row>
    <row r="33" spans="1:11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3">
        <v>653816000</v>
      </c>
      <c r="I33" s="3">
        <v>70123000</v>
      </c>
      <c r="J33" t="s">
        <v>21</v>
      </c>
      <c r="K33" t="s">
        <v>33</v>
      </c>
    </row>
    <row r="34" spans="1:11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s="3">
        <v>0</v>
      </c>
      <c r="I34" s="3">
        <v>0</v>
      </c>
      <c r="J34" t="s">
        <v>35</v>
      </c>
      <c r="K34" t="s">
        <v>36</v>
      </c>
    </row>
    <row r="35" spans="1:11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 s="3">
        <v>0</v>
      </c>
      <c r="I35" s="3">
        <v>0</v>
      </c>
      <c r="J35" t="s">
        <v>35</v>
      </c>
      <c r="K35" t="s">
        <v>36</v>
      </c>
    </row>
    <row r="36" spans="1:11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 s="3">
        <v>0</v>
      </c>
      <c r="I36" s="3">
        <v>0</v>
      </c>
      <c r="J36" t="s">
        <v>35</v>
      </c>
      <c r="K36" t="s">
        <v>36</v>
      </c>
    </row>
    <row r="37" spans="1:11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 s="3">
        <v>0</v>
      </c>
      <c r="I37" s="3">
        <v>0</v>
      </c>
      <c r="J37" t="s">
        <v>35</v>
      </c>
      <c r="K37" t="s">
        <v>36</v>
      </c>
    </row>
    <row r="38" spans="1:11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s="3">
        <v>0</v>
      </c>
      <c r="I38" s="3">
        <v>166876000</v>
      </c>
      <c r="J38" t="s">
        <v>21</v>
      </c>
      <c r="K38" t="s">
        <v>38</v>
      </c>
    </row>
    <row r="39" spans="1:11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 s="3">
        <v>0</v>
      </c>
      <c r="I39" s="3">
        <v>216119000</v>
      </c>
      <c r="J39" t="s">
        <v>21</v>
      </c>
      <c r="K39" t="s">
        <v>38</v>
      </c>
    </row>
    <row r="40" spans="1:11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 s="3">
        <v>0</v>
      </c>
      <c r="I40" s="3">
        <v>313082000</v>
      </c>
      <c r="J40" t="s">
        <v>21</v>
      </c>
      <c r="K40" t="s">
        <v>38</v>
      </c>
    </row>
    <row r="41" spans="1:11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 s="3">
        <v>0</v>
      </c>
      <c r="I41" s="3">
        <v>492140000</v>
      </c>
      <c r="J41" t="s">
        <v>21</v>
      </c>
      <c r="K41" t="s">
        <v>38</v>
      </c>
    </row>
    <row r="42" spans="1:11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3">
        <v>600000000</v>
      </c>
      <c r="I42" s="3">
        <v>42100000</v>
      </c>
      <c r="J42" t="s">
        <v>21</v>
      </c>
      <c r="K42" t="s">
        <v>31</v>
      </c>
    </row>
    <row r="43" spans="1:11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3">
        <v>611100000</v>
      </c>
      <c r="I43" s="3">
        <v>36500000</v>
      </c>
      <c r="J43" t="s">
        <v>21</v>
      </c>
      <c r="K43" t="s">
        <v>31</v>
      </c>
    </row>
    <row r="44" spans="1:11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3">
        <v>725200000</v>
      </c>
      <c r="I44" s="3">
        <v>39800000</v>
      </c>
      <c r="J44" t="s">
        <v>21</v>
      </c>
      <c r="K44" t="s">
        <v>31</v>
      </c>
    </row>
    <row r="45" spans="1:11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3">
        <v>790000000</v>
      </c>
      <c r="I45" s="3">
        <v>33200000</v>
      </c>
      <c r="J45" t="s">
        <v>21</v>
      </c>
      <c r="K45" t="s">
        <v>31</v>
      </c>
    </row>
    <row r="46" spans="1:11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s="3">
        <v>0</v>
      </c>
      <c r="I46" s="3">
        <v>673000000</v>
      </c>
      <c r="J46" t="s">
        <v>41</v>
      </c>
      <c r="K46" t="s">
        <v>42</v>
      </c>
    </row>
    <row r="47" spans="1:11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 s="3">
        <v>0</v>
      </c>
      <c r="I47" s="3">
        <v>706000000</v>
      </c>
      <c r="J47" t="s">
        <v>41</v>
      </c>
      <c r="K47" t="s">
        <v>42</v>
      </c>
    </row>
    <row r="48" spans="1:11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 s="3">
        <v>0</v>
      </c>
      <c r="I48" s="3">
        <v>745000000</v>
      </c>
      <c r="J48" t="s">
        <v>41</v>
      </c>
      <c r="K48" t="s">
        <v>42</v>
      </c>
    </row>
    <row r="49" spans="1:11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 s="3">
        <v>0</v>
      </c>
      <c r="I49" s="3">
        <v>796000000</v>
      </c>
      <c r="J49" t="s">
        <v>41</v>
      </c>
      <c r="K49" t="s">
        <v>42</v>
      </c>
    </row>
    <row r="50" spans="1:11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s="3">
        <v>0</v>
      </c>
      <c r="I50" s="3">
        <v>1782000000</v>
      </c>
      <c r="J50" t="s">
        <v>41</v>
      </c>
      <c r="K50" t="s">
        <v>44</v>
      </c>
    </row>
    <row r="51" spans="1:11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 s="3">
        <v>0</v>
      </c>
      <c r="I51" s="3">
        <v>1712500000</v>
      </c>
      <c r="J51" t="s">
        <v>41</v>
      </c>
      <c r="K51" t="s">
        <v>44</v>
      </c>
    </row>
    <row r="52" spans="1:11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 s="3">
        <v>0</v>
      </c>
      <c r="I52" s="3">
        <v>1897600000</v>
      </c>
      <c r="J52" t="s">
        <v>41</v>
      </c>
      <c r="K52" t="s">
        <v>44</v>
      </c>
    </row>
    <row r="53" spans="1:11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 s="3">
        <v>0</v>
      </c>
      <c r="I53" s="3">
        <v>2009700000</v>
      </c>
      <c r="J53" t="s">
        <v>41</v>
      </c>
      <c r="K53" t="s">
        <v>44</v>
      </c>
    </row>
    <row r="54" spans="1:11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>
        <v>0</v>
      </c>
      <c r="H54" s="3">
        <v>0</v>
      </c>
      <c r="I54" s="3">
        <v>3727000000</v>
      </c>
      <c r="J54" t="s">
        <v>46</v>
      </c>
      <c r="K54" t="s">
        <v>47</v>
      </c>
    </row>
    <row r="55" spans="1:11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>
        <v>0</v>
      </c>
      <c r="H55" s="3">
        <v>0</v>
      </c>
      <c r="I55" s="3">
        <v>3489000000</v>
      </c>
      <c r="J55" t="s">
        <v>46</v>
      </c>
      <c r="K55" t="s">
        <v>47</v>
      </c>
    </row>
    <row r="56" spans="1:11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>
        <v>0</v>
      </c>
      <c r="H56" s="3">
        <v>0</v>
      </c>
      <c r="I56" s="3">
        <v>3547000000</v>
      </c>
      <c r="J56" t="s">
        <v>46</v>
      </c>
      <c r="K56" t="s">
        <v>47</v>
      </c>
    </row>
    <row r="57" spans="1:11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>
        <v>0</v>
      </c>
      <c r="H57" s="3">
        <v>0</v>
      </c>
      <c r="I57" s="3">
        <v>3672000000</v>
      </c>
      <c r="J57" t="s">
        <v>46</v>
      </c>
      <c r="K57" t="s">
        <v>47</v>
      </c>
    </row>
    <row r="58" spans="1:11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s="3">
        <v>0</v>
      </c>
      <c r="I58" s="3">
        <v>0</v>
      </c>
      <c r="J58" t="s">
        <v>46</v>
      </c>
      <c r="K58" t="s">
        <v>49</v>
      </c>
    </row>
    <row r="59" spans="1:11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 s="3">
        <v>0</v>
      </c>
      <c r="I59" s="3">
        <v>0</v>
      </c>
      <c r="J59" t="s">
        <v>46</v>
      </c>
      <c r="K59" t="s">
        <v>49</v>
      </c>
    </row>
    <row r="60" spans="1:11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 s="3">
        <v>0</v>
      </c>
      <c r="I60" s="3">
        <v>0</v>
      </c>
      <c r="J60" t="s">
        <v>46</v>
      </c>
      <c r="K60" t="s">
        <v>49</v>
      </c>
    </row>
    <row r="61" spans="1:11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 s="3">
        <v>0</v>
      </c>
      <c r="I61" s="3">
        <v>0</v>
      </c>
      <c r="J61" t="s">
        <v>46</v>
      </c>
      <c r="K61" t="s">
        <v>49</v>
      </c>
    </row>
    <row r="62" spans="1:11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s="3">
        <v>0</v>
      </c>
      <c r="I62" s="3">
        <v>325173000</v>
      </c>
      <c r="J62" t="s">
        <v>51</v>
      </c>
      <c r="K62" t="s">
        <v>52</v>
      </c>
    </row>
    <row r="63" spans="1:11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 s="3">
        <v>0</v>
      </c>
      <c r="I63" s="3">
        <v>291910000</v>
      </c>
      <c r="J63" t="s">
        <v>51</v>
      </c>
      <c r="K63" t="s">
        <v>52</v>
      </c>
    </row>
    <row r="64" spans="1:11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 s="3">
        <v>0</v>
      </c>
      <c r="I64" s="3">
        <v>282608000</v>
      </c>
      <c r="J64" t="s">
        <v>51</v>
      </c>
      <c r="K64" t="s">
        <v>52</v>
      </c>
    </row>
    <row r="65" spans="1:11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 s="3">
        <v>0</v>
      </c>
      <c r="I65" s="3">
        <v>306301000</v>
      </c>
      <c r="J65" t="s">
        <v>51</v>
      </c>
      <c r="K65" t="s">
        <v>52</v>
      </c>
    </row>
    <row r="66" spans="1:11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>
        <v>0</v>
      </c>
      <c r="H66" s="3">
        <v>0</v>
      </c>
      <c r="I66" s="3">
        <v>1470287000</v>
      </c>
      <c r="J66" t="s">
        <v>46</v>
      </c>
      <c r="K66" t="s">
        <v>54</v>
      </c>
    </row>
    <row r="67" spans="1:11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>
        <v>0</v>
      </c>
      <c r="H67" s="3">
        <v>0</v>
      </c>
      <c r="I67" s="3">
        <v>1485558000</v>
      </c>
      <c r="J67" t="s">
        <v>46</v>
      </c>
      <c r="K67" t="s">
        <v>54</v>
      </c>
    </row>
    <row r="68" spans="1:11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>
        <v>0</v>
      </c>
      <c r="H68" s="3">
        <v>0</v>
      </c>
      <c r="I68" s="3">
        <v>1402573000</v>
      </c>
      <c r="J68" t="s">
        <v>46</v>
      </c>
      <c r="K68" t="s">
        <v>54</v>
      </c>
    </row>
    <row r="69" spans="1:11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>
        <v>0</v>
      </c>
      <c r="H69" s="3">
        <v>0</v>
      </c>
      <c r="I69" s="3">
        <v>1351314000</v>
      </c>
      <c r="J69" t="s">
        <v>46</v>
      </c>
      <c r="K69" t="s">
        <v>54</v>
      </c>
    </row>
    <row r="70" spans="1:11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3">
        <v>74744000</v>
      </c>
      <c r="I70" s="3">
        <v>20962000</v>
      </c>
      <c r="J70" t="s">
        <v>21</v>
      </c>
      <c r="K70" t="s">
        <v>56</v>
      </c>
    </row>
    <row r="71" spans="1:11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3">
        <v>93879000</v>
      </c>
      <c r="I71" s="3">
        <v>21547000</v>
      </c>
      <c r="J71" t="s">
        <v>21</v>
      </c>
      <c r="K71" t="s">
        <v>56</v>
      </c>
    </row>
    <row r="72" spans="1:11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3">
        <v>125286000</v>
      </c>
      <c r="I72" s="3">
        <v>32057000</v>
      </c>
      <c r="J72" t="s">
        <v>21</v>
      </c>
      <c r="K72" t="s">
        <v>56</v>
      </c>
    </row>
    <row r="73" spans="1:11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3">
        <v>148591000</v>
      </c>
      <c r="I73" s="3">
        <v>27067000</v>
      </c>
      <c r="J73" t="s">
        <v>21</v>
      </c>
      <c r="K73" t="s">
        <v>56</v>
      </c>
    </row>
    <row r="74" spans="1:11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3">
        <v>78919000</v>
      </c>
      <c r="I74" s="3">
        <v>0</v>
      </c>
      <c r="J74" t="s">
        <v>58</v>
      </c>
      <c r="K74" t="s">
        <v>59</v>
      </c>
    </row>
    <row r="75" spans="1:11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3">
        <v>82246000</v>
      </c>
      <c r="I75" s="3">
        <v>0</v>
      </c>
      <c r="J75" t="s">
        <v>58</v>
      </c>
      <c r="K75" t="s">
        <v>59</v>
      </c>
    </row>
    <row r="76" spans="1:11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3">
        <v>88310000</v>
      </c>
      <c r="I76" s="3">
        <v>0</v>
      </c>
      <c r="J76" t="s">
        <v>58</v>
      </c>
      <c r="K76" t="s">
        <v>59</v>
      </c>
    </row>
    <row r="77" spans="1:11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3">
        <v>102871000</v>
      </c>
      <c r="I77" s="3">
        <v>0</v>
      </c>
      <c r="J77" t="s">
        <v>58</v>
      </c>
      <c r="K77" t="s">
        <v>59</v>
      </c>
    </row>
    <row r="78" spans="1:11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s="3">
        <v>0</v>
      </c>
      <c r="I78" s="3">
        <v>264000000</v>
      </c>
      <c r="J78" t="s">
        <v>12</v>
      </c>
      <c r="K78" t="s">
        <v>13</v>
      </c>
    </row>
    <row r="79" spans="1:11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 s="3">
        <v>0</v>
      </c>
      <c r="I79" s="3">
        <v>270000000</v>
      </c>
      <c r="J79" t="s">
        <v>12</v>
      </c>
      <c r="K79" t="s">
        <v>13</v>
      </c>
    </row>
    <row r="80" spans="1:11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 s="3">
        <v>0</v>
      </c>
      <c r="I80" s="3">
        <v>294000000</v>
      </c>
      <c r="J80" t="s">
        <v>12</v>
      </c>
      <c r="K80" t="s">
        <v>13</v>
      </c>
    </row>
    <row r="81" spans="1:11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 s="3">
        <v>0</v>
      </c>
      <c r="I81" s="3">
        <v>320000000</v>
      </c>
      <c r="J81" t="s">
        <v>12</v>
      </c>
      <c r="K81" t="s">
        <v>13</v>
      </c>
    </row>
    <row r="82" spans="1:11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>
        <v>0</v>
      </c>
      <c r="H82" s="3">
        <v>0</v>
      </c>
      <c r="I82" s="3">
        <v>8002000000</v>
      </c>
      <c r="J82" t="s">
        <v>46</v>
      </c>
      <c r="K82" t="s">
        <v>49</v>
      </c>
    </row>
    <row r="83" spans="1:11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 s="3">
        <v>0</v>
      </c>
      <c r="I83" s="3">
        <v>8389000000</v>
      </c>
      <c r="J83" t="s">
        <v>46</v>
      </c>
      <c r="K83" t="s">
        <v>49</v>
      </c>
    </row>
    <row r="84" spans="1:11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 s="3">
        <v>0</v>
      </c>
      <c r="I84" s="3">
        <v>8476000000</v>
      </c>
      <c r="J84" t="s">
        <v>46</v>
      </c>
      <c r="K84" t="s">
        <v>49</v>
      </c>
    </row>
    <row r="85" spans="1:11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 s="3">
        <v>0</v>
      </c>
      <c r="I85" s="3">
        <v>8445000000</v>
      </c>
      <c r="J85" t="s">
        <v>46</v>
      </c>
      <c r="K85" t="s">
        <v>49</v>
      </c>
    </row>
    <row r="86" spans="1:11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s="3">
        <v>0</v>
      </c>
      <c r="I86" s="3">
        <v>0</v>
      </c>
      <c r="J86" t="s">
        <v>12</v>
      </c>
      <c r="K86" t="s">
        <v>63</v>
      </c>
    </row>
    <row r="87" spans="1:11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 s="3">
        <v>0</v>
      </c>
      <c r="I87" s="3">
        <v>0</v>
      </c>
      <c r="J87" t="s">
        <v>12</v>
      </c>
      <c r="K87" t="s">
        <v>63</v>
      </c>
    </row>
    <row r="88" spans="1:11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 s="3">
        <v>0</v>
      </c>
      <c r="I88" s="3">
        <v>0</v>
      </c>
      <c r="J88" t="s">
        <v>12</v>
      </c>
      <c r="K88" t="s">
        <v>63</v>
      </c>
    </row>
    <row r="89" spans="1:11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 s="3">
        <v>0</v>
      </c>
      <c r="I89" s="3">
        <v>0</v>
      </c>
      <c r="J89" t="s">
        <v>12</v>
      </c>
      <c r="K89" t="s">
        <v>63</v>
      </c>
    </row>
    <row r="90" spans="1:11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3">
        <v>317093000</v>
      </c>
      <c r="I90" s="3">
        <v>417000</v>
      </c>
      <c r="J90" t="s">
        <v>24</v>
      </c>
      <c r="K90" t="s">
        <v>65</v>
      </c>
    </row>
    <row r="91" spans="1:11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3">
        <v>514000000</v>
      </c>
      <c r="I91" s="3">
        <v>0</v>
      </c>
      <c r="J91" t="s">
        <v>24</v>
      </c>
      <c r="K91" t="s">
        <v>65</v>
      </c>
    </row>
    <row r="92" spans="1:11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3">
        <v>709000000</v>
      </c>
      <c r="I92" s="3">
        <v>117000000</v>
      </c>
      <c r="J92" t="s">
        <v>24</v>
      </c>
      <c r="K92" t="s">
        <v>65</v>
      </c>
    </row>
    <row r="93" spans="1:11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3">
        <v>757000000</v>
      </c>
      <c r="I93" s="3">
        <v>322000000</v>
      </c>
      <c r="J93" t="s">
        <v>24</v>
      </c>
      <c r="K93" t="s">
        <v>65</v>
      </c>
    </row>
    <row r="94" spans="1:11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3">
        <v>1320000000</v>
      </c>
      <c r="I94" s="3">
        <v>0</v>
      </c>
      <c r="J94" t="s">
        <v>21</v>
      </c>
      <c r="K94" t="s">
        <v>67</v>
      </c>
    </row>
    <row r="95" spans="1:11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3">
        <v>1428000000</v>
      </c>
      <c r="I95" s="3">
        <v>0</v>
      </c>
      <c r="J95" t="s">
        <v>21</v>
      </c>
      <c r="K95" t="s">
        <v>67</v>
      </c>
    </row>
    <row r="96" spans="1:11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3">
        <v>1451000000</v>
      </c>
      <c r="I96" s="3">
        <v>0</v>
      </c>
      <c r="J96" t="s">
        <v>21</v>
      </c>
      <c r="K96" t="s">
        <v>67</v>
      </c>
    </row>
    <row r="97" spans="1:11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3">
        <v>1540000000</v>
      </c>
      <c r="I97" s="3">
        <v>0</v>
      </c>
      <c r="J97" t="s">
        <v>21</v>
      </c>
      <c r="K97" t="s">
        <v>67</v>
      </c>
    </row>
    <row r="98" spans="1:11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s="3">
        <v>0</v>
      </c>
      <c r="I98" s="3">
        <v>53677000</v>
      </c>
      <c r="J98" t="s">
        <v>12</v>
      </c>
      <c r="K98" t="s">
        <v>69</v>
      </c>
    </row>
    <row r="99" spans="1:11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 s="3">
        <v>0</v>
      </c>
      <c r="I99" s="3">
        <v>57238000</v>
      </c>
      <c r="J99" t="s">
        <v>12</v>
      </c>
      <c r="K99" t="s">
        <v>69</v>
      </c>
    </row>
    <row r="100" spans="1:11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 s="3">
        <v>0</v>
      </c>
      <c r="I100" s="3">
        <v>63724000</v>
      </c>
      <c r="J100" t="s">
        <v>12</v>
      </c>
      <c r="K100" t="s">
        <v>69</v>
      </c>
    </row>
    <row r="101" spans="1:11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 s="3">
        <v>0</v>
      </c>
      <c r="I101" s="3">
        <v>68707000</v>
      </c>
      <c r="J101" t="s">
        <v>12</v>
      </c>
      <c r="K101" t="s">
        <v>69</v>
      </c>
    </row>
    <row r="102" spans="1:11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3">
        <v>4083000000</v>
      </c>
      <c r="I102" s="3">
        <v>0</v>
      </c>
      <c r="J102" t="s">
        <v>24</v>
      </c>
      <c r="K102" t="s">
        <v>65</v>
      </c>
    </row>
    <row r="103" spans="1:11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3">
        <v>4297000000</v>
      </c>
      <c r="I103" s="3">
        <v>0</v>
      </c>
      <c r="J103" t="s">
        <v>24</v>
      </c>
      <c r="K103" t="s">
        <v>65</v>
      </c>
    </row>
    <row r="104" spans="1:11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3">
        <v>4070000000</v>
      </c>
      <c r="I104" s="3">
        <v>0</v>
      </c>
      <c r="J104" t="s">
        <v>24</v>
      </c>
      <c r="K104" t="s">
        <v>65</v>
      </c>
    </row>
    <row r="105" spans="1:11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3">
        <v>3840000000</v>
      </c>
      <c r="I105" s="3">
        <v>0</v>
      </c>
      <c r="J105" t="s">
        <v>24</v>
      </c>
      <c r="K105" t="s">
        <v>65</v>
      </c>
    </row>
    <row r="106" spans="1:11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3">
        <v>0</v>
      </c>
      <c r="I106" s="3">
        <v>2877000000</v>
      </c>
      <c r="J106" t="s">
        <v>46</v>
      </c>
      <c r="K106" t="s">
        <v>72</v>
      </c>
    </row>
    <row r="107" spans="1:11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3">
        <v>0</v>
      </c>
      <c r="I107" s="3">
        <v>3132000000</v>
      </c>
      <c r="J107" t="s">
        <v>46</v>
      </c>
      <c r="K107" t="s">
        <v>72</v>
      </c>
    </row>
    <row r="108" spans="1:11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3">
        <v>0</v>
      </c>
      <c r="I108" s="3">
        <v>3603000000</v>
      </c>
      <c r="J108" t="s">
        <v>46</v>
      </c>
      <c r="K108" t="s">
        <v>72</v>
      </c>
    </row>
    <row r="109" spans="1:11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3">
        <v>0</v>
      </c>
      <c r="I109" s="3">
        <v>3630000000</v>
      </c>
      <c r="J109" t="s">
        <v>46</v>
      </c>
      <c r="K109" t="s">
        <v>72</v>
      </c>
    </row>
    <row r="110" spans="1:11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s="3">
        <v>0</v>
      </c>
      <c r="I110" s="3">
        <v>644276000</v>
      </c>
      <c r="J110" t="s">
        <v>51</v>
      </c>
      <c r="K110" t="s">
        <v>74</v>
      </c>
    </row>
    <row r="111" spans="1:11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 s="3">
        <v>0</v>
      </c>
      <c r="I111" s="3">
        <v>800145000</v>
      </c>
      <c r="J111" t="s">
        <v>51</v>
      </c>
      <c r="K111" t="s">
        <v>74</v>
      </c>
    </row>
    <row r="112" spans="1:11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 s="3">
        <v>0</v>
      </c>
      <c r="I112" s="3">
        <v>1003802000</v>
      </c>
      <c r="J112" t="s">
        <v>51</v>
      </c>
      <c r="K112" t="s">
        <v>74</v>
      </c>
    </row>
    <row r="113" spans="1:11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 s="3">
        <v>0</v>
      </c>
      <c r="I113" s="3">
        <v>1285328000</v>
      </c>
      <c r="J113" t="s">
        <v>51</v>
      </c>
      <c r="K113" t="s">
        <v>74</v>
      </c>
    </row>
    <row r="114" spans="1:11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3">
        <v>0</v>
      </c>
      <c r="I114" s="3">
        <v>0</v>
      </c>
      <c r="J114" t="s">
        <v>18</v>
      </c>
      <c r="K114" t="s">
        <v>76</v>
      </c>
    </row>
    <row r="115" spans="1:11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3">
        <v>0</v>
      </c>
      <c r="I115" s="3">
        <v>0</v>
      </c>
      <c r="J115" t="s">
        <v>18</v>
      </c>
      <c r="K115" t="s">
        <v>76</v>
      </c>
    </row>
    <row r="116" spans="1:11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3">
        <v>0</v>
      </c>
      <c r="I116" s="3">
        <v>0</v>
      </c>
      <c r="J116" t="s">
        <v>18</v>
      </c>
      <c r="K116" t="s">
        <v>76</v>
      </c>
    </row>
    <row r="117" spans="1:11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3">
        <v>0</v>
      </c>
      <c r="I117" s="3">
        <v>0</v>
      </c>
      <c r="J117" t="s">
        <v>18</v>
      </c>
      <c r="K117" t="s">
        <v>76</v>
      </c>
    </row>
    <row r="118" spans="1:11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3">
        <v>0</v>
      </c>
      <c r="I118" s="3">
        <v>95300000</v>
      </c>
      <c r="J118" t="s">
        <v>18</v>
      </c>
      <c r="K118" t="s">
        <v>78</v>
      </c>
    </row>
    <row r="119" spans="1:11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3">
        <v>0</v>
      </c>
      <c r="I119" s="3">
        <v>106900000</v>
      </c>
      <c r="J119" t="s">
        <v>18</v>
      </c>
      <c r="K119" t="s">
        <v>78</v>
      </c>
    </row>
    <row r="120" spans="1:11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3">
        <v>0</v>
      </c>
      <c r="I120" s="3">
        <v>127400000</v>
      </c>
      <c r="J120" t="s">
        <v>18</v>
      </c>
      <c r="K120" t="s">
        <v>78</v>
      </c>
    </row>
    <row r="121" spans="1:11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3">
        <v>0</v>
      </c>
      <c r="I121" s="3">
        <v>143400000</v>
      </c>
      <c r="J121" t="s">
        <v>18</v>
      </c>
      <c r="K121" t="s">
        <v>78</v>
      </c>
    </row>
    <row r="122" spans="1:11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3">
        <v>0</v>
      </c>
      <c r="I122" s="3">
        <v>233000000</v>
      </c>
      <c r="J122" t="s">
        <v>24</v>
      </c>
      <c r="K122" t="s">
        <v>80</v>
      </c>
    </row>
    <row r="123" spans="1:11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3">
        <v>0</v>
      </c>
      <c r="I123" s="3">
        <v>245300000</v>
      </c>
      <c r="J123" t="s">
        <v>24</v>
      </c>
      <c r="K123" t="s">
        <v>80</v>
      </c>
    </row>
    <row r="124" spans="1:11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3">
        <v>0</v>
      </c>
      <c r="I124" s="3">
        <v>220900000</v>
      </c>
      <c r="J124" t="s">
        <v>24</v>
      </c>
      <c r="K124" t="s">
        <v>80</v>
      </c>
    </row>
    <row r="125" spans="1:11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3">
        <v>0</v>
      </c>
      <c r="I125" s="3">
        <v>230100000</v>
      </c>
      <c r="J125" t="s">
        <v>24</v>
      </c>
      <c r="K125" t="s">
        <v>80</v>
      </c>
    </row>
    <row r="126" spans="1:11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3">
        <v>0</v>
      </c>
      <c r="I126" s="3">
        <v>6881000000</v>
      </c>
      <c r="J126" t="s">
        <v>82</v>
      </c>
      <c r="K126" t="s">
        <v>83</v>
      </c>
    </row>
    <row r="127" spans="1:11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3">
        <v>0</v>
      </c>
      <c r="I127" s="3">
        <v>5866000000</v>
      </c>
      <c r="J127" t="s">
        <v>82</v>
      </c>
      <c r="K127" t="s">
        <v>83</v>
      </c>
    </row>
    <row r="128" spans="1:11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3">
        <v>0</v>
      </c>
      <c r="I128" s="3">
        <v>9720000000</v>
      </c>
      <c r="J128" t="s">
        <v>82</v>
      </c>
      <c r="K128" t="s">
        <v>83</v>
      </c>
    </row>
    <row r="129" spans="1:11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 s="3">
        <v>0</v>
      </c>
      <c r="I129" s="3">
        <v>29372000000</v>
      </c>
      <c r="J129" t="s">
        <v>82</v>
      </c>
      <c r="K129" t="s">
        <v>83</v>
      </c>
    </row>
    <row r="130" spans="1:11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3">
        <v>0</v>
      </c>
      <c r="I130" s="3">
        <v>3927000000</v>
      </c>
      <c r="J130" t="s">
        <v>82</v>
      </c>
      <c r="K130" t="s">
        <v>83</v>
      </c>
    </row>
    <row r="131" spans="1:11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3">
        <v>0</v>
      </c>
      <c r="I131" s="3">
        <v>4550000000</v>
      </c>
      <c r="J131" t="s">
        <v>82</v>
      </c>
      <c r="K131" t="s">
        <v>83</v>
      </c>
    </row>
    <row r="132" spans="1:11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3">
        <v>0</v>
      </c>
      <c r="I132" s="3">
        <v>4603000000</v>
      </c>
      <c r="J132" t="s">
        <v>82</v>
      </c>
      <c r="K132" t="s">
        <v>83</v>
      </c>
    </row>
    <row r="133" spans="1:11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3">
        <v>0</v>
      </c>
      <c r="I133" s="3">
        <v>4301000000</v>
      </c>
      <c r="J133" t="s">
        <v>82</v>
      </c>
      <c r="K133" t="s">
        <v>83</v>
      </c>
    </row>
    <row r="134" spans="1:11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3">
        <v>133700000</v>
      </c>
      <c r="I134" s="3">
        <v>0</v>
      </c>
      <c r="J134" t="s">
        <v>58</v>
      </c>
      <c r="K134" t="s">
        <v>86</v>
      </c>
    </row>
    <row r="135" spans="1:11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3">
        <v>139800000</v>
      </c>
      <c r="I135" s="3">
        <v>0</v>
      </c>
      <c r="J135" t="s">
        <v>58</v>
      </c>
      <c r="K135" t="s">
        <v>86</v>
      </c>
    </row>
    <row r="136" spans="1:11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3">
        <v>137100000</v>
      </c>
      <c r="I136" s="3">
        <v>0</v>
      </c>
      <c r="J136" t="s">
        <v>58</v>
      </c>
      <c r="K136" t="s">
        <v>86</v>
      </c>
    </row>
    <row r="137" spans="1:11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3">
        <v>132000000</v>
      </c>
      <c r="I137" s="3">
        <v>0</v>
      </c>
      <c r="J137" t="s">
        <v>58</v>
      </c>
      <c r="K137" t="s">
        <v>86</v>
      </c>
    </row>
    <row r="138" spans="1:11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s="3">
        <v>0</v>
      </c>
      <c r="I138" s="3">
        <v>0</v>
      </c>
      <c r="J138" t="s">
        <v>21</v>
      </c>
      <c r="K138" t="s">
        <v>88</v>
      </c>
    </row>
    <row r="139" spans="1:11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 s="3">
        <v>0</v>
      </c>
      <c r="I139" s="3">
        <v>0</v>
      </c>
      <c r="J139" t="s">
        <v>21</v>
      </c>
      <c r="K139" t="s">
        <v>88</v>
      </c>
    </row>
    <row r="140" spans="1:11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 s="3">
        <v>0</v>
      </c>
      <c r="I140" s="3">
        <v>0</v>
      </c>
      <c r="J140" t="s">
        <v>21</v>
      </c>
      <c r="K140" t="s">
        <v>88</v>
      </c>
    </row>
    <row r="141" spans="1:11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 s="3">
        <v>0</v>
      </c>
      <c r="I141" s="3">
        <v>0</v>
      </c>
      <c r="J141" t="s">
        <v>21</v>
      </c>
      <c r="K141" t="s">
        <v>88</v>
      </c>
    </row>
    <row r="142" spans="1:11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3">
        <v>197000000</v>
      </c>
      <c r="I142" s="3">
        <v>1460000000</v>
      </c>
      <c r="J142" t="s">
        <v>12</v>
      </c>
      <c r="K142" t="s">
        <v>90</v>
      </c>
    </row>
    <row r="143" spans="1:11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3">
        <v>192000000</v>
      </c>
      <c r="I143" s="3">
        <v>1421000000</v>
      </c>
      <c r="J143" t="s">
        <v>12</v>
      </c>
      <c r="K143" t="s">
        <v>90</v>
      </c>
    </row>
    <row r="144" spans="1:11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3">
        <v>218000000</v>
      </c>
      <c r="I144" s="3">
        <v>1371000000</v>
      </c>
      <c r="J144" t="s">
        <v>12</v>
      </c>
      <c r="K144" t="s">
        <v>90</v>
      </c>
    </row>
    <row r="145" spans="1:11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3">
        <v>238000000</v>
      </c>
      <c r="I145" s="3">
        <v>1280000000</v>
      </c>
      <c r="J145" t="s">
        <v>12</v>
      </c>
      <c r="K145" t="s">
        <v>90</v>
      </c>
    </row>
    <row r="146" spans="1:11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3">
        <v>604000000</v>
      </c>
      <c r="I146" s="3">
        <v>0</v>
      </c>
      <c r="J146" t="s">
        <v>21</v>
      </c>
      <c r="K146" t="s">
        <v>92</v>
      </c>
    </row>
    <row r="147" spans="1:11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3">
        <v>584000000</v>
      </c>
      <c r="I147" s="3">
        <v>0</v>
      </c>
      <c r="J147" t="s">
        <v>21</v>
      </c>
      <c r="K147" t="s">
        <v>92</v>
      </c>
    </row>
    <row r="148" spans="1:11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3">
        <v>571000000</v>
      </c>
      <c r="I148" s="3">
        <v>0</v>
      </c>
      <c r="J148" t="s">
        <v>21</v>
      </c>
      <c r="K148" t="s">
        <v>92</v>
      </c>
    </row>
    <row r="149" spans="1:11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3">
        <v>646000000</v>
      </c>
      <c r="I149" s="3">
        <v>0</v>
      </c>
      <c r="J149" t="s">
        <v>21</v>
      </c>
      <c r="K149" t="s">
        <v>92</v>
      </c>
    </row>
    <row r="150" spans="1:11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3">
        <v>1049000000</v>
      </c>
      <c r="I150" s="3">
        <v>249000000</v>
      </c>
      <c r="J150" t="s">
        <v>21</v>
      </c>
      <c r="K150" t="s">
        <v>33</v>
      </c>
    </row>
    <row r="151" spans="1:11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3">
        <v>2674000000</v>
      </c>
      <c r="I151" s="3">
        <v>1873000000</v>
      </c>
      <c r="J151" t="s">
        <v>21</v>
      </c>
      <c r="K151" t="s">
        <v>33</v>
      </c>
    </row>
    <row r="152" spans="1:11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3">
        <v>0</v>
      </c>
      <c r="I152" s="3">
        <v>0</v>
      </c>
      <c r="J152" t="s">
        <v>58</v>
      </c>
      <c r="K152" t="s">
        <v>95</v>
      </c>
    </row>
    <row r="153" spans="1:11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3">
        <v>0</v>
      </c>
      <c r="I153" s="3">
        <v>0</v>
      </c>
      <c r="J153" t="s">
        <v>58</v>
      </c>
      <c r="K153" t="s">
        <v>95</v>
      </c>
    </row>
    <row r="154" spans="1:11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3">
        <v>0</v>
      </c>
      <c r="I154" s="3">
        <v>0</v>
      </c>
      <c r="J154" t="s">
        <v>58</v>
      </c>
      <c r="K154" t="s">
        <v>95</v>
      </c>
    </row>
    <row r="155" spans="1:11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3">
        <v>0</v>
      </c>
      <c r="I155" s="3">
        <v>0</v>
      </c>
      <c r="J155" t="s">
        <v>58</v>
      </c>
      <c r="K155" t="s">
        <v>95</v>
      </c>
    </row>
    <row r="156" spans="1:11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s="3">
        <v>0</v>
      </c>
      <c r="I156" s="3">
        <v>380402000</v>
      </c>
      <c r="J156" t="s">
        <v>41</v>
      </c>
      <c r="K156" t="s">
        <v>97</v>
      </c>
    </row>
    <row r="157" spans="1:11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 s="3">
        <v>0</v>
      </c>
      <c r="I157" s="3">
        <v>407000000</v>
      </c>
      <c r="J157" t="s">
        <v>41</v>
      </c>
      <c r="K157" t="s">
        <v>97</v>
      </c>
    </row>
    <row r="158" spans="1:11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 s="3">
        <v>0</v>
      </c>
      <c r="I158" s="3">
        <v>424000000</v>
      </c>
      <c r="J158" t="s">
        <v>41</v>
      </c>
      <c r="K158" t="s">
        <v>97</v>
      </c>
    </row>
    <row r="159" spans="1:11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 s="3">
        <v>0</v>
      </c>
      <c r="I159" s="3">
        <v>440000000</v>
      </c>
      <c r="J159" t="s">
        <v>41</v>
      </c>
      <c r="K159" t="s">
        <v>97</v>
      </c>
    </row>
    <row r="160" spans="1:11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3">
        <v>0</v>
      </c>
      <c r="I160" s="3">
        <v>1712000000</v>
      </c>
      <c r="J160" t="s">
        <v>46</v>
      </c>
      <c r="K160" t="s">
        <v>99</v>
      </c>
    </row>
    <row r="161" spans="1:11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3">
        <v>0</v>
      </c>
      <c r="I161" s="3">
        <v>1832000000</v>
      </c>
      <c r="J161" t="s">
        <v>46</v>
      </c>
      <c r="K161" t="s">
        <v>99</v>
      </c>
    </row>
    <row r="162" spans="1:11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3">
        <v>0</v>
      </c>
      <c r="I162" s="3">
        <v>2044000000</v>
      </c>
      <c r="J162" t="s">
        <v>46</v>
      </c>
      <c r="K162" t="s">
        <v>99</v>
      </c>
    </row>
    <row r="163" spans="1:11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3">
        <v>0</v>
      </c>
      <c r="I163" s="3">
        <v>1988000000</v>
      </c>
      <c r="J163" t="s">
        <v>46</v>
      </c>
      <c r="K163" t="s">
        <v>99</v>
      </c>
    </row>
    <row r="164" spans="1:11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s="3">
        <v>0</v>
      </c>
      <c r="I164" s="3">
        <v>0</v>
      </c>
      <c r="J164" t="s">
        <v>12</v>
      </c>
      <c r="K164" t="s">
        <v>69</v>
      </c>
    </row>
    <row r="165" spans="1:11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 s="3">
        <v>0</v>
      </c>
      <c r="I165" s="3">
        <v>0</v>
      </c>
      <c r="J165" t="s">
        <v>12</v>
      </c>
      <c r="K165" t="s">
        <v>69</v>
      </c>
    </row>
    <row r="166" spans="1:11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 s="3">
        <v>0</v>
      </c>
      <c r="I166" s="3">
        <v>0</v>
      </c>
      <c r="J166" t="s">
        <v>12</v>
      </c>
      <c r="K166" t="s">
        <v>69</v>
      </c>
    </row>
    <row r="167" spans="1:11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 s="3">
        <v>0</v>
      </c>
      <c r="I167" s="3">
        <v>0</v>
      </c>
      <c r="J167" t="s">
        <v>12</v>
      </c>
      <c r="K167" t="s">
        <v>69</v>
      </c>
    </row>
    <row r="168" spans="1:11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3">
        <v>0</v>
      </c>
      <c r="I168" s="3">
        <v>0</v>
      </c>
      <c r="J168" t="s">
        <v>18</v>
      </c>
      <c r="K168" t="s">
        <v>78</v>
      </c>
    </row>
    <row r="169" spans="1:11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3">
        <v>0</v>
      </c>
      <c r="I169" s="3">
        <v>0</v>
      </c>
      <c r="J169" t="s">
        <v>18</v>
      </c>
      <c r="K169" t="s">
        <v>78</v>
      </c>
    </row>
    <row r="170" spans="1:11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3">
        <v>0</v>
      </c>
      <c r="I170" s="3">
        <v>0</v>
      </c>
      <c r="J170" t="s">
        <v>18</v>
      </c>
      <c r="K170" t="s">
        <v>78</v>
      </c>
    </row>
    <row r="171" spans="1:11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3">
        <v>0</v>
      </c>
      <c r="I171" s="3">
        <v>0</v>
      </c>
      <c r="J171" t="s">
        <v>18</v>
      </c>
      <c r="K171" t="s">
        <v>78</v>
      </c>
    </row>
    <row r="172" spans="1:11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3">
        <v>3071000000</v>
      </c>
      <c r="I172" s="3">
        <v>0</v>
      </c>
      <c r="J172" t="s">
        <v>12</v>
      </c>
      <c r="K172" t="s">
        <v>90</v>
      </c>
    </row>
    <row r="173" spans="1:11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3">
        <v>3047000000</v>
      </c>
      <c r="I173" s="3">
        <v>0</v>
      </c>
      <c r="J173" t="s">
        <v>12</v>
      </c>
      <c r="K173" t="s">
        <v>90</v>
      </c>
    </row>
    <row r="174" spans="1:11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3">
        <v>3331000000</v>
      </c>
      <c r="I174" s="3">
        <v>0</v>
      </c>
      <c r="J174" t="s">
        <v>12</v>
      </c>
      <c r="K174" t="s">
        <v>90</v>
      </c>
    </row>
    <row r="175" spans="1:11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3">
        <v>4627000000</v>
      </c>
      <c r="I175" s="3">
        <v>0</v>
      </c>
      <c r="J175" t="s">
        <v>12</v>
      </c>
      <c r="K175" t="s">
        <v>90</v>
      </c>
    </row>
    <row r="176" spans="1:11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3">
        <v>0</v>
      </c>
      <c r="I176" s="3">
        <v>9433000000</v>
      </c>
      <c r="J176" t="s">
        <v>46</v>
      </c>
      <c r="K176" t="s">
        <v>104</v>
      </c>
    </row>
    <row r="177" spans="1:11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3">
        <v>0</v>
      </c>
      <c r="I177" s="3">
        <v>4642000000</v>
      </c>
      <c r="J177" t="s">
        <v>46</v>
      </c>
      <c r="K177" t="s">
        <v>104</v>
      </c>
    </row>
    <row r="178" spans="1:11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3">
        <v>0</v>
      </c>
      <c r="I178" s="3">
        <v>3211000000</v>
      </c>
      <c r="J178" t="s">
        <v>46</v>
      </c>
      <c r="K178" t="s">
        <v>104</v>
      </c>
    </row>
    <row r="179" spans="1:11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3">
        <v>0</v>
      </c>
      <c r="I179" s="3">
        <v>3995000000</v>
      </c>
      <c r="J179" t="s">
        <v>46</v>
      </c>
      <c r="K179" t="s">
        <v>104</v>
      </c>
    </row>
    <row r="180" spans="1:11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3">
        <v>1081000000</v>
      </c>
      <c r="I180" s="3">
        <v>0</v>
      </c>
      <c r="J180" t="s">
        <v>24</v>
      </c>
      <c r="K180" t="s">
        <v>29</v>
      </c>
    </row>
    <row r="181" spans="1:11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3">
        <v>582000000</v>
      </c>
      <c r="I181" s="3">
        <v>0</v>
      </c>
      <c r="J181" t="s">
        <v>24</v>
      </c>
      <c r="K181" t="s">
        <v>29</v>
      </c>
    </row>
    <row r="182" spans="1:11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3">
        <v>610000000</v>
      </c>
      <c r="I182" s="3">
        <v>0</v>
      </c>
      <c r="J182" t="s">
        <v>24</v>
      </c>
      <c r="K182" t="s">
        <v>29</v>
      </c>
    </row>
    <row r="183" spans="1:11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3">
        <v>603000000</v>
      </c>
      <c r="I183" s="3">
        <v>0</v>
      </c>
      <c r="J183" t="s">
        <v>24</v>
      </c>
      <c r="K183" t="s">
        <v>29</v>
      </c>
    </row>
    <row r="184" spans="1:11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3">
        <v>0</v>
      </c>
      <c r="I184" s="3">
        <v>0</v>
      </c>
      <c r="J184" t="s">
        <v>18</v>
      </c>
      <c r="K184" t="s">
        <v>78</v>
      </c>
    </row>
    <row r="185" spans="1:11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3">
        <v>0</v>
      </c>
      <c r="I185" s="3">
        <v>0</v>
      </c>
      <c r="J185" t="s">
        <v>18</v>
      </c>
      <c r="K185" t="s">
        <v>78</v>
      </c>
    </row>
    <row r="186" spans="1:11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3">
        <v>0</v>
      </c>
      <c r="I186" s="3">
        <v>0</v>
      </c>
      <c r="J186" t="s">
        <v>18</v>
      </c>
      <c r="K186" t="s">
        <v>78</v>
      </c>
    </row>
    <row r="187" spans="1:11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3">
        <v>0</v>
      </c>
      <c r="I187" s="3">
        <v>0</v>
      </c>
      <c r="J187" t="s">
        <v>18</v>
      </c>
      <c r="K187" t="s">
        <v>78</v>
      </c>
    </row>
    <row r="188" spans="1:11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3">
        <v>0</v>
      </c>
      <c r="I188" s="3">
        <v>1167000000</v>
      </c>
      <c r="J188" t="s">
        <v>46</v>
      </c>
      <c r="K188" t="s">
        <v>104</v>
      </c>
    </row>
    <row r="189" spans="1:11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3">
        <v>0</v>
      </c>
      <c r="I189" s="3">
        <v>698000000</v>
      </c>
      <c r="J189" t="s">
        <v>46</v>
      </c>
      <c r="K189" t="s">
        <v>104</v>
      </c>
    </row>
    <row r="190" spans="1:11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 s="3">
        <v>0</v>
      </c>
      <c r="I190" s="3">
        <v>342000000</v>
      </c>
      <c r="J190" t="s">
        <v>46</v>
      </c>
      <c r="K190" t="s">
        <v>104</v>
      </c>
    </row>
    <row r="191" spans="1:11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3">
        <v>0</v>
      </c>
      <c r="I191" s="3">
        <v>533000000</v>
      </c>
      <c r="J191" t="s">
        <v>46</v>
      </c>
      <c r="K191" t="s">
        <v>104</v>
      </c>
    </row>
    <row r="192" spans="1:11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3">
        <v>0</v>
      </c>
      <c r="I192" s="3">
        <v>0</v>
      </c>
      <c r="J192" t="s">
        <v>18</v>
      </c>
      <c r="K192" t="s">
        <v>109</v>
      </c>
    </row>
    <row r="193" spans="1:11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3">
        <v>0</v>
      </c>
      <c r="I193" s="3">
        <v>0</v>
      </c>
      <c r="J193" t="s">
        <v>18</v>
      </c>
      <c r="K193" t="s">
        <v>109</v>
      </c>
    </row>
    <row r="194" spans="1:11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3">
        <v>0</v>
      </c>
      <c r="I194" s="3">
        <v>0</v>
      </c>
      <c r="J194" t="s">
        <v>18</v>
      </c>
      <c r="K194" t="s">
        <v>109</v>
      </c>
    </row>
    <row r="195" spans="1:11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3">
        <v>0</v>
      </c>
      <c r="I195" s="3">
        <v>0</v>
      </c>
      <c r="J195" t="s">
        <v>18</v>
      </c>
      <c r="K195" t="s">
        <v>109</v>
      </c>
    </row>
    <row r="196" spans="1:11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3">
        <v>295700000</v>
      </c>
      <c r="I196" s="3">
        <v>0</v>
      </c>
      <c r="J196" t="s">
        <v>24</v>
      </c>
      <c r="K196" t="s">
        <v>29</v>
      </c>
    </row>
    <row r="197" spans="1:11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3">
        <v>302000000</v>
      </c>
      <c r="I197" s="3">
        <v>0</v>
      </c>
      <c r="J197" t="s">
        <v>24</v>
      </c>
      <c r="K197" t="s">
        <v>29</v>
      </c>
    </row>
    <row r="198" spans="1:11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3">
        <v>259200000</v>
      </c>
      <c r="I198" s="3">
        <v>0</v>
      </c>
      <c r="J198" t="s">
        <v>24</v>
      </c>
      <c r="K198" t="s">
        <v>29</v>
      </c>
    </row>
    <row r="199" spans="1:11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3">
        <v>292800000</v>
      </c>
      <c r="I199" s="3">
        <v>0</v>
      </c>
      <c r="J199" t="s">
        <v>24</v>
      </c>
      <c r="K199" t="s">
        <v>29</v>
      </c>
    </row>
    <row r="200" spans="1:11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3">
        <v>494000000</v>
      </c>
      <c r="I200" s="3">
        <v>0</v>
      </c>
      <c r="J200" t="s">
        <v>24</v>
      </c>
      <c r="K200" t="s">
        <v>29</v>
      </c>
    </row>
    <row r="201" spans="1:11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3">
        <v>550000000</v>
      </c>
      <c r="I201" s="3">
        <v>0</v>
      </c>
      <c r="J201" t="s">
        <v>24</v>
      </c>
      <c r="K201" t="s">
        <v>29</v>
      </c>
    </row>
    <row r="202" spans="1:11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3">
        <v>632000000</v>
      </c>
      <c r="I202" s="3">
        <v>0</v>
      </c>
      <c r="J202" t="s">
        <v>24</v>
      </c>
      <c r="K202" t="s">
        <v>29</v>
      </c>
    </row>
    <row r="203" spans="1:11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3">
        <v>828000000</v>
      </c>
      <c r="I203" s="3">
        <v>0</v>
      </c>
      <c r="J203" t="s">
        <v>24</v>
      </c>
      <c r="K203" t="s">
        <v>29</v>
      </c>
    </row>
    <row r="204" spans="1:11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3">
        <v>556000000</v>
      </c>
      <c r="I204" s="3">
        <v>0</v>
      </c>
      <c r="J204" t="s">
        <v>82</v>
      </c>
      <c r="K204" t="s">
        <v>113</v>
      </c>
    </row>
    <row r="205" spans="1:11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3">
        <v>613000000</v>
      </c>
      <c r="I205" s="3">
        <v>0</v>
      </c>
      <c r="J205" t="s">
        <v>82</v>
      </c>
      <c r="K205" t="s">
        <v>113</v>
      </c>
    </row>
    <row r="206" spans="1:11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3">
        <v>466000000</v>
      </c>
      <c r="I206" s="3">
        <v>0</v>
      </c>
      <c r="J206" t="s">
        <v>82</v>
      </c>
      <c r="K206" t="s">
        <v>113</v>
      </c>
    </row>
    <row r="207" spans="1:11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3">
        <v>384000000</v>
      </c>
      <c r="I207" s="3">
        <v>0</v>
      </c>
      <c r="J207" t="s">
        <v>82</v>
      </c>
      <c r="K207" t="s">
        <v>113</v>
      </c>
    </row>
    <row r="208" spans="1:11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3">
        <v>1444100000</v>
      </c>
      <c r="I208" s="3">
        <v>342900000</v>
      </c>
      <c r="J208" t="s">
        <v>24</v>
      </c>
      <c r="K208" t="s">
        <v>65</v>
      </c>
    </row>
    <row r="209" spans="1:11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3">
        <v>1893400000</v>
      </c>
      <c r="I209" s="3">
        <v>489800000</v>
      </c>
      <c r="J209" t="s">
        <v>24</v>
      </c>
      <c r="K209" t="s">
        <v>65</v>
      </c>
    </row>
    <row r="210" spans="1:11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3">
        <v>2012800000</v>
      </c>
      <c r="I210" s="3">
        <v>382600000</v>
      </c>
      <c r="J210" t="s">
        <v>24</v>
      </c>
      <c r="K210" t="s">
        <v>65</v>
      </c>
    </row>
    <row r="211" spans="1:11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3">
        <v>1973300000</v>
      </c>
      <c r="I211" s="3">
        <v>385600000</v>
      </c>
      <c r="J211" t="s">
        <v>24</v>
      </c>
      <c r="K211" t="s">
        <v>65</v>
      </c>
    </row>
    <row r="212" spans="1:11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s="3">
        <v>0</v>
      </c>
      <c r="I212" s="3">
        <v>282900000</v>
      </c>
      <c r="J212" t="s">
        <v>58</v>
      </c>
      <c r="K212" t="s">
        <v>116</v>
      </c>
    </row>
    <row r="213" spans="1:11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 s="3">
        <v>0</v>
      </c>
      <c r="I213" s="3">
        <v>299900000</v>
      </c>
      <c r="J213" t="s">
        <v>58</v>
      </c>
      <c r="K213" t="s">
        <v>116</v>
      </c>
    </row>
    <row r="214" spans="1:11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 s="3">
        <v>0</v>
      </c>
      <c r="I214" s="3">
        <v>280900000</v>
      </c>
      <c r="J214" t="s">
        <v>58</v>
      </c>
      <c r="K214" t="s">
        <v>116</v>
      </c>
    </row>
    <row r="215" spans="1:11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 s="3">
        <v>0</v>
      </c>
      <c r="I215" s="3">
        <v>285500000</v>
      </c>
      <c r="J215" t="s">
        <v>58</v>
      </c>
      <c r="K215" t="s">
        <v>116</v>
      </c>
    </row>
    <row r="216" spans="1:11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3">
        <v>3904000000</v>
      </c>
      <c r="I216" s="3">
        <v>0</v>
      </c>
      <c r="J216" t="s">
        <v>24</v>
      </c>
      <c r="K216" t="s">
        <v>27</v>
      </c>
    </row>
    <row r="217" spans="1:11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3">
        <v>3731000000</v>
      </c>
      <c r="I217" s="3">
        <v>0</v>
      </c>
      <c r="J217" t="s">
        <v>24</v>
      </c>
      <c r="K217" t="s">
        <v>27</v>
      </c>
    </row>
    <row r="218" spans="1:11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3">
        <v>4534000000</v>
      </c>
      <c r="I218" s="3">
        <v>0</v>
      </c>
      <c r="J218" t="s">
        <v>24</v>
      </c>
      <c r="K218" t="s">
        <v>27</v>
      </c>
    </row>
    <row r="219" spans="1:11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3">
        <v>5920000000</v>
      </c>
      <c r="I219" s="3">
        <v>0</v>
      </c>
      <c r="J219" t="s">
        <v>24</v>
      </c>
      <c r="K219" t="s">
        <v>27</v>
      </c>
    </row>
    <row r="220" spans="1:11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3">
        <v>886000000</v>
      </c>
      <c r="I220" s="3">
        <v>395000000</v>
      </c>
      <c r="J220" t="s">
        <v>24</v>
      </c>
      <c r="K220" t="s">
        <v>29</v>
      </c>
    </row>
    <row r="221" spans="1:11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3">
        <v>861000000</v>
      </c>
      <c r="I221" s="3">
        <v>410000000</v>
      </c>
      <c r="J221" t="s">
        <v>24</v>
      </c>
      <c r="K221" t="s">
        <v>29</v>
      </c>
    </row>
    <row r="222" spans="1:11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3">
        <v>817000000</v>
      </c>
      <c r="I222" s="3">
        <v>438000000</v>
      </c>
      <c r="J222" t="s">
        <v>24</v>
      </c>
      <c r="K222" t="s">
        <v>29</v>
      </c>
    </row>
    <row r="223" spans="1:11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3">
        <v>876000000</v>
      </c>
      <c r="I223" s="3">
        <v>495000000</v>
      </c>
      <c r="J223" t="s">
        <v>24</v>
      </c>
      <c r="K223" t="s">
        <v>29</v>
      </c>
    </row>
    <row r="224" spans="1:11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s="3">
        <v>0</v>
      </c>
      <c r="I224" s="3">
        <v>0</v>
      </c>
      <c r="J224" t="s">
        <v>18</v>
      </c>
      <c r="K224" t="s">
        <v>120</v>
      </c>
    </row>
    <row r="225" spans="1:11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 s="3">
        <v>0</v>
      </c>
      <c r="I225" s="3">
        <v>0</v>
      </c>
      <c r="J225" t="s">
        <v>18</v>
      </c>
      <c r="K225" t="s">
        <v>120</v>
      </c>
    </row>
    <row r="226" spans="1:11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 s="3">
        <v>0</v>
      </c>
      <c r="I226" s="3">
        <v>0</v>
      </c>
      <c r="J226" t="s">
        <v>18</v>
      </c>
      <c r="K226" t="s">
        <v>120</v>
      </c>
    </row>
    <row r="227" spans="1:11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3">
        <v>0</v>
      </c>
      <c r="I227" s="3">
        <v>0</v>
      </c>
      <c r="J227" t="s">
        <v>18</v>
      </c>
      <c r="K227" t="s">
        <v>120</v>
      </c>
    </row>
    <row r="228" spans="1:11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s="3">
        <v>0</v>
      </c>
      <c r="I228" s="3">
        <v>445875000</v>
      </c>
      <c r="J228" t="s">
        <v>51</v>
      </c>
      <c r="K228" t="s">
        <v>52</v>
      </c>
    </row>
    <row r="229" spans="1:11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 s="3">
        <v>0</v>
      </c>
      <c r="I229" s="3">
        <v>560637000</v>
      </c>
      <c r="J229" t="s">
        <v>51</v>
      </c>
      <c r="K229" t="s">
        <v>52</v>
      </c>
    </row>
    <row r="230" spans="1:11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 s="3">
        <v>0</v>
      </c>
      <c r="I230" s="3">
        <v>628573000</v>
      </c>
      <c r="J230" t="s">
        <v>51</v>
      </c>
      <c r="K230" t="s">
        <v>52</v>
      </c>
    </row>
    <row r="231" spans="1:11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 s="3">
        <v>0</v>
      </c>
      <c r="I231" s="3">
        <v>639542000</v>
      </c>
      <c r="J231" t="s">
        <v>51</v>
      </c>
      <c r="K231" t="s">
        <v>52</v>
      </c>
    </row>
    <row r="232" spans="1:11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3">
        <v>0</v>
      </c>
      <c r="I232" s="3">
        <v>0</v>
      </c>
      <c r="J232" t="s">
        <v>35</v>
      </c>
      <c r="K232" t="s">
        <v>123</v>
      </c>
    </row>
    <row r="233" spans="1:11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3">
        <v>0</v>
      </c>
      <c r="I233" s="3">
        <v>0</v>
      </c>
      <c r="J233" t="s">
        <v>35</v>
      </c>
      <c r="K233" t="s">
        <v>123</v>
      </c>
    </row>
    <row r="234" spans="1:11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3">
        <v>0</v>
      </c>
      <c r="I234" s="3">
        <v>0</v>
      </c>
      <c r="J234" t="s">
        <v>35</v>
      </c>
      <c r="K234" t="s">
        <v>123</v>
      </c>
    </row>
    <row r="235" spans="1:11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3">
        <v>0</v>
      </c>
      <c r="I235" s="3">
        <v>0</v>
      </c>
      <c r="J235" t="s">
        <v>35</v>
      </c>
      <c r="K235" t="s">
        <v>123</v>
      </c>
    </row>
    <row r="236" spans="1:11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3">
        <v>0</v>
      </c>
      <c r="I236" s="3">
        <v>158000000</v>
      </c>
      <c r="J236" t="s">
        <v>24</v>
      </c>
      <c r="K236" t="s">
        <v>27</v>
      </c>
    </row>
    <row r="237" spans="1:11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3">
        <v>0</v>
      </c>
      <c r="I237" s="3">
        <v>223000000</v>
      </c>
      <c r="J237" t="s">
        <v>24</v>
      </c>
      <c r="K237" t="s">
        <v>27</v>
      </c>
    </row>
    <row r="238" spans="1:11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3">
        <v>0</v>
      </c>
      <c r="I238" s="3">
        <v>281000000</v>
      </c>
      <c r="J238" t="s">
        <v>24</v>
      </c>
      <c r="K238" t="s">
        <v>27</v>
      </c>
    </row>
    <row r="239" spans="1:11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3">
        <v>0</v>
      </c>
      <c r="I239" s="3">
        <v>459000000</v>
      </c>
      <c r="J239" t="s">
        <v>24</v>
      </c>
      <c r="K239" t="s">
        <v>27</v>
      </c>
    </row>
    <row r="240" spans="1:11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3">
        <v>2046000000</v>
      </c>
      <c r="I240" s="3">
        <v>0</v>
      </c>
      <c r="J240" t="s">
        <v>12</v>
      </c>
      <c r="K240" t="s">
        <v>126</v>
      </c>
    </row>
    <row r="241" spans="1:11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3">
        <v>2380000000</v>
      </c>
      <c r="I241" s="3">
        <v>0</v>
      </c>
      <c r="J241" t="s">
        <v>12</v>
      </c>
      <c r="K241" t="s">
        <v>126</v>
      </c>
    </row>
    <row r="242" spans="1:11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3">
        <v>2119000000</v>
      </c>
      <c r="I242" s="3">
        <v>0</v>
      </c>
      <c r="J242" t="s">
        <v>12</v>
      </c>
      <c r="K242" t="s">
        <v>126</v>
      </c>
    </row>
    <row r="243" spans="1:11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3">
        <v>1951000000</v>
      </c>
      <c r="I243" s="3">
        <v>0</v>
      </c>
      <c r="J243" t="s">
        <v>12</v>
      </c>
      <c r="K243" t="s">
        <v>126</v>
      </c>
    </row>
    <row r="244" spans="1:11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3">
        <v>0</v>
      </c>
      <c r="I244" s="3">
        <v>-6000000</v>
      </c>
      <c r="J244" t="s">
        <v>46</v>
      </c>
      <c r="K244" t="s">
        <v>49</v>
      </c>
    </row>
    <row r="245" spans="1:11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3">
        <v>0</v>
      </c>
      <c r="I245" s="3">
        <v>15000000</v>
      </c>
      <c r="J245" t="s">
        <v>46</v>
      </c>
      <c r="K245" t="s">
        <v>49</v>
      </c>
    </row>
    <row r="246" spans="1:11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3">
        <v>0</v>
      </c>
      <c r="I246" s="3">
        <v>-82000000</v>
      </c>
      <c r="J246" t="s">
        <v>46</v>
      </c>
      <c r="K246" t="s">
        <v>49</v>
      </c>
    </row>
    <row r="247" spans="1:11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3">
        <v>0</v>
      </c>
      <c r="I247" s="3">
        <v>120000000</v>
      </c>
      <c r="J247" t="s">
        <v>46</v>
      </c>
      <c r="K247" t="s">
        <v>49</v>
      </c>
    </row>
    <row r="248" spans="1:11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>
        <v>0</v>
      </c>
      <c r="H248" s="3">
        <v>0</v>
      </c>
      <c r="I248" s="3">
        <v>169645000</v>
      </c>
      <c r="J248" t="s">
        <v>51</v>
      </c>
      <c r="K248" t="s">
        <v>129</v>
      </c>
    </row>
    <row r="249" spans="1:11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>
        <v>0</v>
      </c>
      <c r="H249" s="3">
        <v>0</v>
      </c>
      <c r="I249" s="3">
        <v>190390000</v>
      </c>
      <c r="J249" t="s">
        <v>51</v>
      </c>
      <c r="K249" t="s">
        <v>129</v>
      </c>
    </row>
    <row r="250" spans="1:11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>
        <v>0</v>
      </c>
      <c r="H250" s="3">
        <v>0</v>
      </c>
      <c r="I250" s="3">
        <v>265101000</v>
      </c>
      <c r="J250" t="s">
        <v>51</v>
      </c>
      <c r="K250" t="s">
        <v>129</v>
      </c>
    </row>
    <row r="251" spans="1:11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>
        <v>0</v>
      </c>
      <c r="H251" s="3">
        <v>0</v>
      </c>
      <c r="I251" s="3">
        <v>314096000</v>
      </c>
      <c r="J251" t="s">
        <v>51</v>
      </c>
      <c r="K251" t="s">
        <v>129</v>
      </c>
    </row>
    <row r="252" spans="1:11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s="3">
        <v>0</v>
      </c>
      <c r="I252" s="3">
        <v>622592000</v>
      </c>
      <c r="J252" t="s">
        <v>51</v>
      </c>
      <c r="K252" t="s">
        <v>52</v>
      </c>
    </row>
    <row r="253" spans="1:11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 s="3">
        <v>0</v>
      </c>
      <c r="I253" s="3">
        <v>741342000</v>
      </c>
      <c r="J253" t="s">
        <v>51</v>
      </c>
      <c r="K253" t="s">
        <v>52</v>
      </c>
    </row>
    <row r="254" spans="1:11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 s="3">
        <v>0</v>
      </c>
      <c r="I254" s="3">
        <v>985781000</v>
      </c>
      <c r="J254" t="s">
        <v>51</v>
      </c>
      <c r="K254" t="s">
        <v>52</v>
      </c>
    </row>
    <row r="255" spans="1:11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 s="3">
        <v>0</v>
      </c>
      <c r="I255" s="3">
        <v>1036178000</v>
      </c>
      <c r="J255" t="s">
        <v>51</v>
      </c>
      <c r="K255" t="s">
        <v>52</v>
      </c>
    </row>
    <row r="256" spans="1:11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3">
        <v>0</v>
      </c>
      <c r="I256" s="3">
        <v>1590000000</v>
      </c>
      <c r="J256" t="s">
        <v>18</v>
      </c>
      <c r="K256" t="s">
        <v>132</v>
      </c>
    </row>
    <row r="257" spans="1:11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3">
        <v>0</v>
      </c>
      <c r="I257" s="3">
        <v>1637000000</v>
      </c>
      <c r="J257" t="s">
        <v>18</v>
      </c>
      <c r="K257" t="s">
        <v>132</v>
      </c>
    </row>
    <row r="258" spans="1:11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3">
        <v>0</v>
      </c>
      <c r="I258" s="3">
        <v>1626000000</v>
      </c>
      <c r="J258" t="s">
        <v>18</v>
      </c>
      <c r="K258" t="s">
        <v>132</v>
      </c>
    </row>
    <row r="259" spans="1:11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3">
        <v>0</v>
      </c>
      <c r="I259" s="3">
        <v>1738000000</v>
      </c>
      <c r="J259" t="s">
        <v>18</v>
      </c>
      <c r="K259" t="s">
        <v>132</v>
      </c>
    </row>
    <row r="260" spans="1:11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3">
        <v>2226200000</v>
      </c>
      <c r="I260" s="3">
        <v>262800000</v>
      </c>
      <c r="J260" t="s">
        <v>24</v>
      </c>
      <c r="K260" t="s">
        <v>65</v>
      </c>
    </row>
    <row r="261" spans="1:11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3">
        <v>2430600000</v>
      </c>
      <c r="I261" s="3">
        <v>258300000</v>
      </c>
      <c r="J261" t="s">
        <v>24</v>
      </c>
      <c r="K261" t="s">
        <v>65</v>
      </c>
    </row>
    <row r="262" spans="1:11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3">
        <v>3697300000</v>
      </c>
      <c r="I262" s="3">
        <v>279000000</v>
      </c>
      <c r="J262" t="s">
        <v>24</v>
      </c>
      <c r="K262" t="s">
        <v>65</v>
      </c>
    </row>
    <row r="263" spans="1:11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3">
        <v>4470100000</v>
      </c>
      <c r="I263" s="3">
        <v>459000000</v>
      </c>
      <c r="J263" t="s">
        <v>24</v>
      </c>
      <c r="K263" t="s">
        <v>65</v>
      </c>
    </row>
    <row r="264" spans="1:11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3">
        <v>338786000</v>
      </c>
      <c r="I264" s="3">
        <v>12794000</v>
      </c>
      <c r="J264" t="s">
        <v>24</v>
      </c>
      <c r="K264" t="s">
        <v>135</v>
      </c>
    </row>
    <row r="265" spans="1:11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3">
        <v>392805000</v>
      </c>
      <c r="I265" s="3">
        <v>13476000</v>
      </c>
      <c r="J265" t="s">
        <v>24</v>
      </c>
      <c r="K265" t="s">
        <v>135</v>
      </c>
    </row>
    <row r="266" spans="1:11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3">
        <v>539799000</v>
      </c>
      <c r="I266" s="3">
        <v>91527000</v>
      </c>
      <c r="J266" t="s">
        <v>24</v>
      </c>
      <c r="K266" t="s">
        <v>135</v>
      </c>
    </row>
    <row r="267" spans="1:11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3">
        <v>551418000</v>
      </c>
      <c r="I267" s="3">
        <v>90546000</v>
      </c>
      <c r="J267" t="s">
        <v>24</v>
      </c>
      <c r="K267" t="s">
        <v>135</v>
      </c>
    </row>
    <row r="268" spans="1:11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s="3">
        <v>0</v>
      </c>
      <c r="I268" s="3">
        <v>0</v>
      </c>
      <c r="J268" t="s">
        <v>58</v>
      </c>
      <c r="K268" t="s">
        <v>137</v>
      </c>
    </row>
    <row r="269" spans="1:11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 s="3">
        <v>0</v>
      </c>
      <c r="I269" s="3">
        <v>0</v>
      </c>
      <c r="J269" t="s">
        <v>58</v>
      </c>
      <c r="K269" t="s">
        <v>137</v>
      </c>
    </row>
    <row r="270" spans="1:11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 s="3">
        <v>0</v>
      </c>
      <c r="I270" s="3">
        <v>0</v>
      </c>
      <c r="J270" t="s">
        <v>58</v>
      </c>
      <c r="K270" t="s">
        <v>137</v>
      </c>
    </row>
    <row r="271" spans="1:11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 s="3">
        <v>0</v>
      </c>
      <c r="I271" s="3">
        <v>0</v>
      </c>
      <c r="J271" t="s">
        <v>58</v>
      </c>
      <c r="K271" t="s">
        <v>137</v>
      </c>
    </row>
    <row r="272" spans="1:11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s="3">
        <v>0</v>
      </c>
      <c r="I272" s="3">
        <v>490000000</v>
      </c>
      <c r="J272" t="s">
        <v>46</v>
      </c>
      <c r="K272" t="s">
        <v>139</v>
      </c>
    </row>
    <row r="273" spans="1:11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 s="3">
        <v>0</v>
      </c>
      <c r="I273" s="3">
        <v>581000000</v>
      </c>
      <c r="J273" t="s">
        <v>46</v>
      </c>
      <c r="K273" t="s">
        <v>139</v>
      </c>
    </row>
    <row r="274" spans="1:11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 s="3">
        <v>0</v>
      </c>
      <c r="I274" s="3">
        <v>464000000</v>
      </c>
      <c r="J274" t="s">
        <v>46</v>
      </c>
      <c r="K274" t="s">
        <v>139</v>
      </c>
    </row>
    <row r="275" spans="1:11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 s="3">
        <v>0</v>
      </c>
      <c r="I275" s="3">
        <v>448000000</v>
      </c>
      <c r="J275" t="s">
        <v>46</v>
      </c>
      <c r="K275" t="s">
        <v>139</v>
      </c>
    </row>
    <row r="276" spans="1:11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s="3">
        <v>0</v>
      </c>
      <c r="I276" s="3">
        <v>0</v>
      </c>
      <c r="J276" t="s">
        <v>35</v>
      </c>
      <c r="K276" t="s">
        <v>141</v>
      </c>
    </row>
    <row r="277" spans="1:11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 s="3">
        <v>0</v>
      </c>
      <c r="I277" s="3">
        <v>0</v>
      </c>
      <c r="J277" t="s">
        <v>35</v>
      </c>
      <c r="K277" t="s">
        <v>141</v>
      </c>
    </row>
    <row r="278" spans="1:11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 s="3">
        <v>0</v>
      </c>
      <c r="I278" s="3">
        <v>0</v>
      </c>
      <c r="J278" t="s">
        <v>35</v>
      </c>
      <c r="K278" t="s">
        <v>141</v>
      </c>
    </row>
    <row r="279" spans="1:11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 s="3">
        <v>0</v>
      </c>
      <c r="I279" s="3">
        <v>0</v>
      </c>
      <c r="J279" t="s">
        <v>35</v>
      </c>
      <c r="K279" t="s">
        <v>141</v>
      </c>
    </row>
    <row r="280" spans="1:11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3">
        <v>0</v>
      </c>
      <c r="I280" s="3">
        <v>2811000000</v>
      </c>
      <c r="J280" t="s">
        <v>82</v>
      </c>
      <c r="K280" t="s">
        <v>143</v>
      </c>
    </row>
    <row r="281" spans="1:11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3">
        <v>0</v>
      </c>
      <c r="I281" s="3">
        <v>2903000000</v>
      </c>
      <c r="J281" t="s">
        <v>82</v>
      </c>
      <c r="K281" t="s">
        <v>143</v>
      </c>
    </row>
    <row r="282" spans="1:11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3">
        <v>0</v>
      </c>
      <c r="I282" s="3">
        <v>2915000000</v>
      </c>
      <c r="J282" t="s">
        <v>82</v>
      </c>
      <c r="K282" t="s">
        <v>143</v>
      </c>
    </row>
    <row r="283" spans="1:11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3">
        <v>0</v>
      </c>
      <c r="I283" s="3">
        <v>2229000000</v>
      </c>
      <c r="J283" t="s">
        <v>82</v>
      </c>
      <c r="K283" t="s">
        <v>143</v>
      </c>
    </row>
    <row r="284" spans="1:11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3">
        <v>0</v>
      </c>
      <c r="I284" s="3">
        <v>0</v>
      </c>
      <c r="J284" t="s">
        <v>12</v>
      </c>
      <c r="K284" t="s">
        <v>145</v>
      </c>
    </row>
    <row r="285" spans="1:11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3">
        <v>0</v>
      </c>
      <c r="I285" s="3">
        <v>0</v>
      </c>
      <c r="J285" t="s">
        <v>12</v>
      </c>
      <c r="K285" t="s">
        <v>145</v>
      </c>
    </row>
    <row r="286" spans="1:11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3">
        <v>0</v>
      </c>
      <c r="I286" s="3">
        <v>0</v>
      </c>
      <c r="J286" t="s">
        <v>12</v>
      </c>
      <c r="K286" t="s">
        <v>145</v>
      </c>
    </row>
    <row r="287" spans="1:11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3">
        <v>0</v>
      </c>
      <c r="I287" s="3">
        <v>0</v>
      </c>
      <c r="J287" t="s">
        <v>12</v>
      </c>
      <c r="K287" t="s">
        <v>145</v>
      </c>
    </row>
    <row r="288" spans="1:11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s="3">
        <v>0</v>
      </c>
      <c r="I288" s="3">
        <v>1854000000</v>
      </c>
      <c r="J288" t="s">
        <v>18</v>
      </c>
      <c r="K288" t="s">
        <v>147</v>
      </c>
    </row>
    <row r="289" spans="1:11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 s="3">
        <v>0</v>
      </c>
      <c r="I289" s="3">
        <v>2102000000</v>
      </c>
      <c r="J289" t="s">
        <v>18</v>
      </c>
      <c r="K289" t="s">
        <v>147</v>
      </c>
    </row>
    <row r="290" spans="1:11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 s="3">
        <v>0</v>
      </c>
      <c r="I290" s="3">
        <v>2125000000</v>
      </c>
      <c r="J290" t="s">
        <v>18</v>
      </c>
      <c r="K290" t="s">
        <v>147</v>
      </c>
    </row>
    <row r="291" spans="1:11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3">
        <v>0</v>
      </c>
      <c r="I291" s="3">
        <v>6907000000</v>
      </c>
      <c r="J291" t="s">
        <v>18</v>
      </c>
      <c r="K291" t="s">
        <v>147</v>
      </c>
    </row>
    <row r="292" spans="1:11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>
        <v>0</v>
      </c>
      <c r="H292" s="3">
        <v>0</v>
      </c>
      <c r="I292" s="3">
        <v>8742000000</v>
      </c>
      <c r="J292" t="s">
        <v>24</v>
      </c>
      <c r="K292" t="s">
        <v>80</v>
      </c>
    </row>
    <row r="293" spans="1:11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>
        <v>0</v>
      </c>
      <c r="H293" s="3">
        <v>0</v>
      </c>
      <c r="I293" s="3">
        <v>9339000000</v>
      </c>
      <c r="J293" t="s">
        <v>24</v>
      </c>
      <c r="K293" t="s">
        <v>80</v>
      </c>
    </row>
    <row r="294" spans="1:11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>
        <v>0</v>
      </c>
      <c r="H294" s="3">
        <v>0</v>
      </c>
      <c r="I294" s="3">
        <v>10276000000</v>
      </c>
      <c r="J294" t="s">
        <v>24</v>
      </c>
      <c r="K294" t="s">
        <v>80</v>
      </c>
    </row>
    <row r="295" spans="1:11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>
        <v>0</v>
      </c>
      <c r="H295" s="3">
        <v>0</v>
      </c>
      <c r="I295" s="3">
        <v>11259000000</v>
      </c>
      <c r="J295" t="s">
        <v>24</v>
      </c>
      <c r="K295" t="s">
        <v>80</v>
      </c>
    </row>
    <row r="296" spans="1:11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>
        <v>0</v>
      </c>
      <c r="H296" s="3">
        <v>0</v>
      </c>
      <c r="I296" s="3">
        <v>14000000</v>
      </c>
      <c r="J296" t="s">
        <v>46</v>
      </c>
      <c r="K296" t="s">
        <v>49</v>
      </c>
    </row>
    <row r="297" spans="1:11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>
        <v>0</v>
      </c>
      <c r="H297" s="3">
        <v>0</v>
      </c>
      <c r="I297" s="3">
        <v>15000000</v>
      </c>
      <c r="J297" t="s">
        <v>46</v>
      </c>
      <c r="K297" t="s">
        <v>49</v>
      </c>
    </row>
    <row r="298" spans="1:11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>
        <v>0</v>
      </c>
      <c r="H298" s="3">
        <v>0</v>
      </c>
      <c r="I298" s="3">
        <v>14000000</v>
      </c>
      <c r="J298" t="s">
        <v>46</v>
      </c>
      <c r="K298" t="s">
        <v>49</v>
      </c>
    </row>
    <row r="299" spans="1:11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>
        <v>0</v>
      </c>
      <c r="H299" s="3">
        <v>0</v>
      </c>
      <c r="I299" s="3">
        <v>13000000</v>
      </c>
      <c r="J299" t="s">
        <v>46</v>
      </c>
      <c r="K299" t="s">
        <v>49</v>
      </c>
    </row>
    <row r="300" spans="1:11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3">
        <v>0</v>
      </c>
      <c r="I300" s="3">
        <v>0</v>
      </c>
      <c r="J300" t="s">
        <v>35</v>
      </c>
      <c r="K300" t="s">
        <v>141</v>
      </c>
    </row>
    <row r="301" spans="1:11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3">
        <v>0</v>
      </c>
      <c r="I301" s="3">
        <v>0</v>
      </c>
      <c r="J301" t="s">
        <v>35</v>
      </c>
      <c r="K301" t="s">
        <v>141</v>
      </c>
    </row>
    <row r="302" spans="1:11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3">
        <v>0</v>
      </c>
      <c r="I302" s="3">
        <v>0</v>
      </c>
      <c r="J302" t="s">
        <v>35</v>
      </c>
      <c r="K302" t="s">
        <v>141</v>
      </c>
    </row>
    <row r="303" spans="1:11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3">
        <v>0</v>
      </c>
      <c r="I303" s="3">
        <v>0</v>
      </c>
      <c r="J303" t="s">
        <v>35</v>
      </c>
      <c r="K303" t="s">
        <v>141</v>
      </c>
    </row>
    <row r="304" spans="1:11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3">
        <v>130000000</v>
      </c>
      <c r="I304" s="3">
        <v>0</v>
      </c>
      <c r="J304" t="s">
        <v>35</v>
      </c>
      <c r="K304" t="s">
        <v>141</v>
      </c>
    </row>
    <row r="305" spans="1:11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3">
        <v>125000000</v>
      </c>
      <c r="I305" s="3">
        <v>0</v>
      </c>
      <c r="J305" t="s">
        <v>35</v>
      </c>
      <c r="K305" t="s">
        <v>141</v>
      </c>
    </row>
    <row r="306" spans="1:11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3">
        <v>136000000</v>
      </c>
      <c r="I306" s="3">
        <v>0</v>
      </c>
      <c r="J306" t="s">
        <v>35</v>
      </c>
      <c r="K306" t="s">
        <v>141</v>
      </c>
    </row>
    <row r="307" spans="1:11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3">
        <v>141000000</v>
      </c>
      <c r="I307" s="3">
        <v>0</v>
      </c>
      <c r="J307" t="s">
        <v>35</v>
      </c>
      <c r="K307" t="s">
        <v>141</v>
      </c>
    </row>
    <row r="308" spans="1:11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s="3">
        <v>0</v>
      </c>
      <c r="I308" s="3">
        <v>46000000</v>
      </c>
      <c r="J308" t="s">
        <v>46</v>
      </c>
      <c r="K308" t="s">
        <v>139</v>
      </c>
    </row>
    <row r="309" spans="1:11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 s="3">
        <v>0</v>
      </c>
      <c r="I309" s="3">
        <v>27000000</v>
      </c>
      <c r="J309" t="s">
        <v>46</v>
      </c>
      <c r="K309" t="s">
        <v>139</v>
      </c>
    </row>
    <row r="310" spans="1:11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 s="3">
        <v>0</v>
      </c>
      <c r="I310" s="3">
        <v>147000000</v>
      </c>
      <c r="J310" t="s">
        <v>46</v>
      </c>
      <c r="K310" t="s">
        <v>139</v>
      </c>
    </row>
    <row r="311" spans="1:11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 s="3">
        <v>0</v>
      </c>
      <c r="I311" s="3">
        <v>248000000</v>
      </c>
      <c r="J311" t="s">
        <v>46</v>
      </c>
      <c r="K311" t="s">
        <v>139</v>
      </c>
    </row>
    <row r="312" spans="1:11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s="3">
        <v>0</v>
      </c>
      <c r="I312" s="3">
        <v>96054000</v>
      </c>
      <c r="J312" t="s">
        <v>18</v>
      </c>
      <c r="K312" t="s">
        <v>154</v>
      </c>
    </row>
    <row r="313" spans="1:11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 s="3">
        <v>0</v>
      </c>
      <c r="I313" s="3">
        <v>110474000</v>
      </c>
      <c r="J313" t="s">
        <v>18</v>
      </c>
      <c r="K313" t="s">
        <v>154</v>
      </c>
    </row>
    <row r="314" spans="1:11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 s="3">
        <v>0</v>
      </c>
      <c r="I314" s="3">
        <v>130368000</v>
      </c>
      <c r="J314" t="s">
        <v>18</v>
      </c>
      <c r="K314" t="s">
        <v>154</v>
      </c>
    </row>
    <row r="315" spans="1:11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 s="3">
        <v>0</v>
      </c>
      <c r="I315" s="3">
        <v>146368000</v>
      </c>
      <c r="J315" t="s">
        <v>18</v>
      </c>
      <c r="K315" t="s">
        <v>154</v>
      </c>
    </row>
    <row r="316" spans="1:11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3">
        <v>713000000</v>
      </c>
      <c r="I316" s="3">
        <v>0</v>
      </c>
      <c r="J316" t="s">
        <v>12</v>
      </c>
      <c r="K316" t="s">
        <v>156</v>
      </c>
    </row>
    <row r="317" spans="1:11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3">
        <v>754000000</v>
      </c>
      <c r="I317" s="3">
        <v>0</v>
      </c>
      <c r="J317" t="s">
        <v>12</v>
      </c>
      <c r="K317" t="s">
        <v>156</v>
      </c>
    </row>
    <row r="318" spans="1:11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3">
        <v>735000000</v>
      </c>
      <c r="I318" s="3">
        <v>0</v>
      </c>
      <c r="J318" t="s">
        <v>12</v>
      </c>
      <c r="K318" t="s">
        <v>156</v>
      </c>
    </row>
    <row r="319" spans="1:11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3">
        <v>636000000</v>
      </c>
      <c r="I319" s="3">
        <v>0</v>
      </c>
      <c r="J319" t="s">
        <v>12</v>
      </c>
      <c r="K319" t="s">
        <v>156</v>
      </c>
    </row>
    <row r="320" spans="1:11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s="3">
        <v>0</v>
      </c>
      <c r="I320" s="3">
        <v>628000000</v>
      </c>
      <c r="J320" t="s">
        <v>41</v>
      </c>
      <c r="K320" t="s">
        <v>42</v>
      </c>
    </row>
    <row r="321" spans="1:11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 s="3">
        <v>0</v>
      </c>
      <c r="I321" s="3">
        <v>685000000</v>
      </c>
      <c r="J321" t="s">
        <v>41</v>
      </c>
      <c r="K321" t="s">
        <v>42</v>
      </c>
    </row>
    <row r="322" spans="1:11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 s="3">
        <v>0</v>
      </c>
      <c r="I322" s="3">
        <v>750000000</v>
      </c>
      <c r="J322" t="s">
        <v>41</v>
      </c>
      <c r="K322" t="s">
        <v>42</v>
      </c>
    </row>
    <row r="323" spans="1:11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 s="3">
        <v>0</v>
      </c>
      <c r="I323" s="3">
        <v>811000000</v>
      </c>
      <c r="J323" t="s">
        <v>41</v>
      </c>
      <c r="K323" t="s">
        <v>42</v>
      </c>
    </row>
    <row r="324" spans="1:11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3">
        <v>0</v>
      </c>
      <c r="I324" s="3">
        <v>88000000</v>
      </c>
      <c r="J324" t="s">
        <v>24</v>
      </c>
      <c r="K324" t="s">
        <v>80</v>
      </c>
    </row>
    <row r="325" spans="1:11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3">
        <v>0</v>
      </c>
      <c r="I325" s="3">
        <v>327000000</v>
      </c>
      <c r="J325" t="s">
        <v>24</v>
      </c>
      <c r="K325" t="s">
        <v>80</v>
      </c>
    </row>
    <row r="326" spans="1:11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3">
        <v>0</v>
      </c>
      <c r="I326" s="3">
        <v>1406000000</v>
      </c>
      <c r="J326" t="s">
        <v>24</v>
      </c>
      <c r="K326" t="s">
        <v>80</v>
      </c>
    </row>
    <row r="327" spans="1:11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3">
        <v>0</v>
      </c>
      <c r="I327" s="3">
        <v>1836000000</v>
      </c>
      <c r="J327" t="s">
        <v>24</v>
      </c>
      <c r="K327" t="s">
        <v>80</v>
      </c>
    </row>
    <row r="328" spans="1:11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s="3">
        <v>0</v>
      </c>
      <c r="I328" s="3">
        <v>1050000000</v>
      </c>
      <c r="J328" t="s">
        <v>41</v>
      </c>
      <c r="K328" t="s">
        <v>42</v>
      </c>
    </row>
    <row r="329" spans="1:11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 s="3">
        <v>0</v>
      </c>
      <c r="I329" s="3">
        <v>954000000</v>
      </c>
      <c r="J329" t="s">
        <v>41</v>
      </c>
      <c r="K329" t="s">
        <v>42</v>
      </c>
    </row>
    <row r="330" spans="1:11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 s="3">
        <v>0</v>
      </c>
      <c r="I330" s="3">
        <v>1013000000</v>
      </c>
      <c r="J330" t="s">
        <v>41</v>
      </c>
      <c r="K330" t="s">
        <v>42</v>
      </c>
    </row>
    <row r="331" spans="1:11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 s="3">
        <v>0</v>
      </c>
      <c r="I331" s="3">
        <v>970000000</v>
      </c>
      <c r="J331" t="s">
        <v>41</v>
      </c>
      <c r="K331" t="s">
        <v>42</v>
      </c>
    </row>
    <row r="332" spans="1:11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3">
        <v>0</v>
      </c>
      <c r="I332" s="3">
        <v>5024000000</v>
      </c>
      <c r="J332" t="s">
        <v>46</v>
      </c>
      <c r="K332" t="s">
        <v>99</v>
      </c>
    </row>
    <row r="333" spans="1:11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3">
        <v>0</v>
      </c>
      <c r="I333" s="3">
        <v>4124000000</v>
      </c>
      <c r="J333" t="s">
        <v>46</v>
      </c>
      <c r="K333" t="s">
        <v>99</v>
      </c>
    </row>
    <row r="334" spans="1:11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3">
        <v>0</v>
      </c>
      <c r="I334" s="3">
        <v>4073000000</v>
      </c>
      <c r="J334" t="s">
        <v>46</v>
      </c>
      <c r="K334" t="s">
        <v>99</v>
      </c>
    </row>
    <row r="335" spans="1:11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3">
        <v>0</v>
      </c>
      <c r="I335" s="3">
        <v>4966000000</v>
      </c>
      <c r="J335" t="s">
        <v>46</v>
      </c>
      <c r="K335" t="s">
        <v>99</v>
      </c>
    </row>
    <row r="336" spans="1:11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s="3">
        <v>0</v>
      </c>
      <c r="I336" s="3">
        <v>451405000</v>
      </c>
      <c r="J336" t="s">
        <v>82</v>
      </c>
      <c r="K336" t="s">
        <v>83</v>
      </c>
    </row>
    <row r="337" spans="1:11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 s="3">
        <v>0</v>
      </c>
      <c r="I337" s="3">
        <v>651052000</v>
      </c>
      <c r="J337" t="s">
        <v>82</v>
      </c>
      <c r="K337" t="s">
        <v>83</v>
      </c>
    </row>
    <row r="338" spans="1:11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 s="3">
        <v>0</v>
      </c>
      <c r="I338" s="3">
        <v>632760000</v>
      </c>
      <c r="J338" t="s">
        <v>82</v>
      </c>
      <c r="K338" t="s">
        <v>83</v>
      </c>
    </row>
    <row r="339" spans="1:11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 s="3">
        <v>0</v>
      </c>
      <c r="I339" s="3">
        <v>622211000</v>
      </c>
      <c r="J339" t="s">
        <v>82</v>
      </c>
      <c r="K339" t="s">
        <v>83</v>
      </c>
    </row>
    <row r="340" spans="1:11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s="3">
        <v>0</v>
      </c>
      <c r="I340" s="3">
        <v>0</v>
      </c>
      <c r="J340" t="s">
        <v>12</v>
      </c>
      <c r="K340" t="s">
        <v>163</v>
      </c>
    </row>
    <row r="341" spans="1:11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 s="3">
        <v>0</v>
      </c>
      <c r="I341" s="3">
        <v>0</v>
      </c>
      <c r="J341" t="s">
        <v>12</v>
      </c>
      <c r="K341" t="s">
        <v>163</v>
      </c>
    </row>
    <row r="342" spans="1:11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 s="3">
        <v>0</v>
      </c>
      <c r="I342" s="3">
        <v>0</v>
      </c>
      <c r="J342" t="s">
        <v>12</v>
      </c>
      <c r="K342" t="s">
        <v>163</v>
      </c>
    </row>
    <row r="343" spans="1:11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 s="3">
        <v>0</v>
      </c>
      <c r="I343" s="3">
        <v>0</v>
      </c>
      <c r="J343" t="s">
        <v>12</v>
      </c>
      <c r="K343" t="s">
        <v>163</v>
      </c>
    </row>
    <row r="344" spans="1:11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3">
        <v>58827000</v>
      </c>
      <c r="I344" s="3">
        <v>30239000</v>
      </c>
      <c r="J344" t="s">
        <v>24</v>
      </c>
      <c r="K344" t="s">
        <v>165</v>
      </c>
    </row>
    <row r="345" spans="1:11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3">
        <v>66259000</v>
      </c>
      <c r="I345" s="3">
        <v>35710000</v>
      </c>
      <c r="J345" t="s">
        <v>24</v>
      </c>
      <c r="K345" t="s">
        <v>165</v>
      </c>
    </row>
    <row r="346" spans="1:11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3">
        <v>69589000</v>
      </c>
      <c r="I346" s="3">
        <v>51459000</v>
      </c>
      <c r="J346" t="s">
        <v>24</v>
      </c>
      <c r="K346" t="s">
        <v>165</v>
      </c>
    </row>
    <row r="347" spans="1:11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3">
        <v>65411000</v>
      </c>
      <c r="I347" s="3">
        <v>60790000</v>
      </c>
      <c r="J347" t="s">
        <v>24</v>
      </c>
      <c r="K347" t="s">
        <v>165</v>
      </c>
    </row>
    <row r="348" spans="1:11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3">
        <v>0</v>
      </c>
      <c r="I348" s="3">
        <v>0</v>
      </c>
      <c r="J348" t="s">
        <v>35</v>
      </c>
      <c r="K348" t="s">
        <v>167</v>
      </c>
    </row>
    <row r="349" spans="1:11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3">
        <v>0</v>
      </c>
      <c r="I349" s="3">
        <v>0</v>
      </c>
      <c r="J349" t="s">
        <v>35</v>
      </c>
      <c r="K349" t="s">
        <v>167</v>
      </c>
    </row>
    <row r="350" spans="1:11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3">
        <v>0</v>
      </c>
      <c r="I350" s="3">
        <v>0</v>
      </c>
      <c r="J350" t="s">
        <v>35</v>
      </c>
      <c r="K350" t="s">
        <v>167</v>
      </c>
    </row>
    <row r="351" spans="1:11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3">
        <v>0</v>
      </c>
      <c r="I351" s="3">
        <v>0</v>
      </c>
      <c r="J351" t="s">
        <v>35</v>
      </c>
      <c r="K351" t="s">
        <v>167</v>
      </c>
    </row>
    <row r="352" spans="1:11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3">
        <v>65000</v>
      </c>
      <c r="I352" s="3">
        <v>0</v>
      </c>
      <c r="J352" t="s">
        <v>35</v>
      </c>
      <c r="K352" t="s">
        <v>169</v>
      </c>
    </row>
    <row r="353" spans="1:11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3">
        <v>30000</v>
      </c>
      <c r="I353" s="3">
        <v>163000</v>
      </c>
      <c r="J353" t="s">
        <v>35</v>
      </c>
      <c r="K353" t="s">
        <v>169</v>
      </c>
    </row>
    <row r="354" spans="1:11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 s="3">
        <v>0</v>
      </c>
      <c r="I354" s="3">
        <v>0</v>
      </c>
      <c r="J354" t="s">
        <v>35</v>
      </c>
      <c r="K354" t="s">
        <v>169</v>
      </c>
    </row>
    <row r="355" spans="1:11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 s="3">
        <v>0</v>
      </c>
      <c r="I355" s="3">
        <v>0</v>
      </c>
      <c r="J355" t="s">
        <v>35</v>
      </c>
      <c r="K355" t="s">
        <v>169</v>
      </c>
    </row>
    <row r="356" spans="1:11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3">
        <v>128000000</v>
      </c>
      <c r="I356" s="3">
        <v>0</v>
      </c>
      <c r="J356" t="s">
        <v>35</v>
      </c>
      <c r="K356" t="s">
        <v>123</v>
      </c>
    </row>
    <row r="357" spans="1:11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3">
        <v>122000000</v>
      </c>
      <c r="I357" s="3">
        <v>0</v>
      </c>
      <c r="J357" t="s">
        <v>35</v>
      </c>
      <c r="K357" t="s">
        <v>123</v>
      </c>
    </row>
    <row r="358" spans="1:11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3">
        <v>117000000</v>
      </c>
      <c r="I358" s="3">
        <v>0</v>
      </c>
      <c r="J358" t="s">
        <v>35</v>
      </c>
      <c r="K358" t="s">
        <v>123</v>
      </c>
    </row>
    <row r="359" spans="1:11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3">
        <v>124000000</v>
      </c>
      <c r="I359" s="3">
        <v>0</v>
      </c>
      <c r="J359" t="s">
        <v>35</v>
      </c>
      <c r="K359" t="s">
        <v>123</v>
      </c>
    </row>
    <row r="360" spans="1:11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3">
        <v>429479000</v>
      </c>
      <c r="I360" s="3">
        <v>0</v>
      </c>
      <c r="J360" t="s">
        <v>21</v>
      </c>
      <c r="K360" t="s">
        <v>56</v>
      </c>
    </row>
    <row r="361" spans="1:11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3">
        <v>623798000</v>
      </c>
      <c r="I361" s="3">
        <v>0</v>
      </c>
      <c r="J361" t="s">
        <v>21</v>
      </c>
      <c r="K361" t="s">
        <v>56</v>
      </c>
    </row>
    <row r="362" spans="1:11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3">
        <v>792917000</v>
      </c>
      <c r="I362" s="3">
        <v>0</v>
      </c>
      <c r="J362" t="s">
        <v>21</v>
      </c>
      <c r="K362" t="s">
        <v>56</v>
      </c>
    </row>
    <row r="363" spans="1:11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3">
        <v>946300000</v>
      </c>
      <c r="I363" s="3">
        <v>0</v>
      </c>
      <c r="J363" t="s">
        <v>21</v>
      </c>
      <c r="K363" t="s">
        <v>56</v>
      </c>
    </row>
    <row r="364" spans="1:11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3">
        <v>5942000000</v>
      </c>
      <c r="I364" s="3">
        <v>395000000</v>
      </c>
      <c r="J364" t="s">
        <v>21</v>
      </c>
      <c r="K364" t="s">
        <v>173</v>
      </c>
    </row>
    <row r="365" spans="1:11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3">
        <v>6294000000</v>
      </c>
      <c r="I365" s="3">
        <v>275000000</v>
      </c>
      <c r="J365" t="s">
        <v>21</v>
      </c>
      <c r="K365" t="s">
        <v>173</v>
      </c>
    </row>
    <row r="366" spans="1:11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3">
        <v>6207000000</v>
      </c>
      <c r="I366" s="3">
        <v>359000000</v>
      </c>
      <c r="J366" t="s">
        <v>21</v>
      </c>
      <c r="K366" t="s">
        <v>173</v>
      </c>
    </row>
    <row r="367" spans="1:11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3">
        <v>6296000000</v>
      </c>
      <c r="I367" s="3">
        <v>303000000</v>
      </c>
      <c r="J367" t="s">
        <v>21</v>
      </c>
      <c r="K367" t="s">
        <v>173</v>
      </c>
    </row>
    <row r="368" spans="1:11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s="3">
        <v>0</v>
      </c>
      <c r="I368" s="3">
        <v>137058000</v>
      </c>
      <c r="J368" t="s">
        <v>21</v>
      </c>
      <c r="K368" t="s">
        <v>175</v>
      </c>
    </row>
    <row r="369" spans="1:11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 s="3">
        <v>0</v>
      </c>
      <c r="I369" s="3">
        <v>182242000</v>
      </c>
      <c r="J369" t="s">
        <v>21</v>
      </c>
      <c r="K369" t="s">
        <v>175</v>
      </c>
    </row>
    <row r="370" spans="1:11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3">
        <v>0</v>
      </c>
      <c r="I370" s="3">
        <v>1104000000</v>
      </c>
      <c r="J370" t="s">
        <v>12</v>
      </c>
      <c r="K370" t="s">
        <v>177</v>
      </c>
    </row>
    <row r="371" spans="1:11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3">
        <v>0</v>
      </c>
      <c r="I371" s="3">
        <v>1151000000</v>
      </c>
      <c r="J371" t="s">
        <v>12</v>
      </c>
      <c r="K371" t="s">
        <v>177</v>
      </c>
    </row>
    <row r="372" spans="1:11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3">
        <v>0</v>
      </c>
      <c r="I372" s="3">
        <v>1208000000</v>
      </c>
      <c r="J372" t="s">
        <v>12</v>
      </c>
      <c r="K372" t="s">
        <v>177</v>
      </c>
    </row>
    <row r="373" spans="1:11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3">
        <v>0</v>
      </c>
      <c r="I373" s="3">
        <v>1301000000</v>
      </c>
      <c r="J373" t="s">
        <v>12</v>
      </c>
      <c r="K373" t="s">
        <v>177</v>
      </c>
    </row>
    <row r="374" spans="1:11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3">
        <v>0</v>
      </c>
      <c r="I374" s="3">
        <v>0</v>
      </c>
      <c r="J374" t="s">
        <v>12</v>
      </c>
      <c r="K374" t="s">
        <v>179</v>
      </c>
    </row>
    <row r="375" spans="1:11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3">
        <v>0</v>
      </c>
      <c r="I375" s="3">
        <v>0</v>
      </c>
      <c r="J375" t="s">
        <v>12</v>
      </c>
      <c r="K375" t="s">
        <v>179</v>
      </c>
    </row>
    <row r="376" spans="1:11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3">
        <v>0</v>
      </c>
      <c r="I376" s="3">
        <v>0</v>
      </c>
      <c r="J376" t="s">
        <v>12</v>
      </c>
      <c r="K376" t="s">
        <v>179</v>
      </c>
    </row>
    <row r="377" spans="1:11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3">
        <v>0</v>
      </c>
      <c r="I377" s="3">
        <v>0</v>
      </c>
      <c r="J377" t="s">
        <v>12</v>
      </c>
      <c r="K377" t="s">
        <v>179</v>
      </c>
    </row>
    <row r="378" spans="1:11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3">
        <v>0</v>
      </c>
      <c r="I378" s="3">
        <v>4780000000</v>
      </c>
      <c r="J378" t="s">
        <v>181</v>
      </c>
      <c r="K378" t="s">
        <v>182</v>
      </c>
    </row>
    <row r="379" spans="1:11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3">
        <v>0</v>
      </c>
      <c r="I379" s="3">
        <v>4541000000</v>
      </c>
      <c r="J379" t="s">
        <v>181</v>
      </c>
      <c r="K379" t="s">
        <v>182</v>
      </c>
    </row>
    <row r="380" spans="1:11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3">
        <v>0</v>
      </c>
      <c r="I380" s="3">
        <v>4428000000</v>
      </c>
      <c r="J380" t="s">
        <v>181</v>
      </c>
      <c r="K380" t="s">
        <v>182</v>
      </c>
    </row>
    <row r="381" spans="1:11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3">
        <v>0</v>
      </c>
      <c r="I381" s="3">
        <v>4189000000</v>
      </c>
      <c r="J381" t="s">
        <v>181</v>
      </c>
      <c r="K381" t="s">
        <v>182</v>
      </c>
    </row>
    <row r="382" spans="1:11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3">
        <v>0</v>
      </c>
      <c r="I382" s="3">
        <v>149089000</v>
      </c>
      <c r="J382" t="s">
        <v>21</v>
      </c>
      <c r="K382" t="s">
        <v>175</v>
      </c>
    </row>
    <row r="383" spans="1:11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3">
        <v>0</v>
      </c>
      <c r="I383" s="3">
        <v>172200000</v>
      </c>
      <c r="J383" t="s">
        <v>21</v>
      </c>
      <c r="K383" t="s">
        <v>175</v>
      </c>
    </row>
    <row r="384" spans="1:11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3">
        <v>0</v>
      </c>
      <c r="I384" s="3">
        <v>199700000</v>
      </c>
      <c r="J384" t="s">
        <v>21</v>
      </c>
      <c r="K384" t="s">
        <v>175</v>
      </c>
    </row>
    <row r="385" spans="1:11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3">
        <v>0</v>
      </c>
      <c r="I385" s="3">
        <v>325200000</v>
      </c>
      <c r="J385" t="s">
        <v>21</v>
      </c>
      <c r="K385" t="s">
        <v>175</v>
      </c>
    </row>
    <row r="386" spans="1:11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3">
        <v>516338000</v>
      </c>
      <c r="I386" s="3">
        <v>41668000</v>
      </c>
      <c r="J386" t="s">
        <v>21</v>
      </c>
      <c r="K386" t="s">
        <v>56</v>
      </c>
    </row>
    <row r="387" spans="1:11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3">
        <v>553817000</v>
      </c>
      <c r="I387" s="3">
        <v>39577000</v>
      </c>
      <c r="J387" t="s">
        <v>21</v>
      </c>
      <c r="K387" t="s">
        <v>56</v>
      </c>
    </row>
    <row r="388" spans="1:11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3">
        <v>563975000</v>
      </c>
      <c r="I388" s="3">
        <v>41595000</v>
      </c>
      <c r="J388" t="s">
        <v>21</v>
      </c>
      <c r="K388" t="s">
        <v>56</v>
      </c>
    </row>
    <row r="389" spans="1:11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3">
        <v>489265000</v>
      </c>
      <c r="I389" s="3">
        <v>29173000</v>
      </c>
      <c r="J389" t="s">
        <v>21</v>
      </c>
      <c r="K389" t="s">
        <v>56</v>
      </c>
    </row>
    <row r="390" spans="1:11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>
        <v>0</v>
      </c>
      <c r="H390" s="3">
        <v>0</v>
      </c>
      <c r="I390" s="3">
        <v>0</v>
      </c>
      <c r="J390" t="s">
        <v>35</v>
      </c>
      <c r="K390" t="s">
        <v>186</v>
      </c>
    </row>
    <row r="391" spans="1:11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>
        <v>0</v>
      </c>
      <c r="H391" s="3">
        <v>0</v>
      </c>
      <c r="I391" s="3">
        <v>0</v>
      </c>
      <c r="J391" t="s">
        <v>35</v>
      </c>
      <c r="K391" t="s">
        <v>186</v>
      </c>
    </row>
    <row r="392" spans="1:11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>
        <v>0</v>
      </c>
      <c r="H392" s="3">
        <v>0</v>
      </c>
      <c r="I392" s="3">
        <v>0</v>
      </c>
      <c r="J392" t="s">
        <v>35</v>
      </c>
      <c r="K392" t="s">
        <v>186</v>
      </c>
    </row>
    <row r="393" spans="1:11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>
        <v>0</v>
      </c>
      <c r="H393" s="3">
        <v>0</v>
      </c>
      <c r="I393" s="3">
        <v>0</v>
      </c>
      <c r="J393" t="s">
        <v>35</v>
      </c>
      <c r="K393" t="s">
        <v>186</v>
      </c>
    </row>
    <row r="394" spans="1:11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3">
        <v>0</v>
      </c>
      <c r="I394" s="3">
        <v>13413000000</v>
      </c>
      <c r="J394" t="s">
        <v>82</v>
      </c>
      <c r="K394" t="s">
        <v>143</v>
      </c>
    </row>
    <row r="395" spans="1:11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3">
        <v>0</v>
      </c>
      <c r="I395" s="3">
        <v>14186000000</v>
      </c>
      <c r="J395" t="s">
        <v>82</v>
      </c>
      <c r="K395" t="s">
        <v>143</v>
      </c>
    </row>
    <row r="396" spans="1:11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3">
        <v>0</v>
      </c>
      <c r="I396" s="3">
        <v>16793000000</v>
      </c>
      <c r="J396" t="s">
        <v>82</v>
      </c>
      <c r="K396" t="s">
        <v>143</v>
      </c>
    </row>
    <row r="397" spans="1:11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3">
        <v>0</v>
      </c>
      <c r="I397" s="3">
        <v>21037000000</v>
      </c>
      <c r="J397" t="s">
        <v>82</v>
      </c>
      <c r="K397" t="s">
        <v>143</v>
      </c>
    </row>
    <row r="398" spans="1:11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s="3">
        <v>0</v>
      </c>
      <c r="I398" s="3">
        <v>579315000</v>
      </c>
      <c r="J398" t="s">
        <v>82</v>
      </c>
      <c r="K398" t="s">
        <v>83</v>
      </c>
    </row>
    <row r="399" spans="1:11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 s="3">
        <v>0</v>
      </c>
      <c r="I399" s="3">
        <v>778655000</v>
      </c>
      <c r="J399" t="s">
        <v>82</v>
      </c>
      <c r="K399" t="s">
        <v>83</v>
      </c>
    </row>
    <row r="400" spans="1:11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 s="3">
        <v>0</v>
      </c>
      <c r="I400" s="3">
        <v>986812000</v>
      </c>
      <c r="J400" t="s">
        <v>82</v>
      </c>
      <c r="K400" t="s">
        <v>83</v>
      </c>
    </row>
    <row r="401" spans="1:11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 s="3">
        <v>0</v>
      </c>
      <c r="I401" s="3">
        <v>1230853000</v>
      </c>
      <c r="J401" t="s">
        <v>82</v>
      </c>
      <c r="K401" t="s">
        <v>83</v>
      </c>
    </row>
    <row r="402" spans="1:11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3">
        <v>0</v>
      </c>
      <c r="I402" s="3">
        <v>1127000000</v>
      </c>
      <c r="J402" t="s">
        <v>41</v>
      </c>
      <c r="K402" t="s">
        <v>44</v>
      </c>
    </row>
    <row r="403" spans="1:11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3">
        <v>0</v>
      </c>
      <c r="I403" s="3">
        <v>1208000000</v>
      </c>
      <c r="J403" t="s">
        <v>41</v>
      </c>
      <c r="K403" t="s">
        <v>44</v>
      </c>
    </row>
    <row r="404" spans="1:11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3">
        <v>0</v>
      </c>
      <c r="I404" s="3">
        <v>1292000000</v>
      </c>
      <c r="J404" t="s">
        <v>41</v>
      </c>
      <c r="K404" t="s">
        <v>44</v>
      </c>
    </row>
    <row r="405" spans="1:11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3">
        <v>0</v>
      </c>
      <c r="I405" s="3">
        <v>1395000000</v>
      </c>
      <c r="J405" t="s">
        <v>41</v>
      </c>
      <c r="K405" t="s">
        <v>44</v>
      </c>
    </row>
    <row r="406" spans="1:11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3">
        <v>0</v>
      </c>
      <c r="I406" s="3">
        <v>1658000000</v>
      </c>
      <c r="J406" t="s">
        <v>12</v>
      </c>
      <c r="K406" t="s">
        <v>13</v>
      </c>
    </row>
    <row r="407" spans="1:11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3">
        <v>0</v>
      </c>
      <c r="I407" s="3">
        <v>1771000000</v>
      </c>
      <c r="J407" t="s">
        <v>12</v>
      </c>
      <c r="K407" t="s">
        <v>13</v>
      </c>
    </row>
    <row r="408" spans="1:11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3">
        <v>0</v>
      </c>
      <c r="I408" s="3">
        <v>1835000000</v>
      </c>
      <c r="J408" t="s">
        <v>12</v>
      </c>
      <c r="K408" t="s">
        <v>13</v>
      </c>
    </row>
    <row r="409" spans="1:11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3">
        <v>0</v>
      </c>
      <c r="I409" s="3">
        <v>1902000000</v>
      </c>
      <c r="J409" t="s">
        <v>12</v>
      </c>
      <c r="K409" t="s">
        <v>13</v>
      </c>
    </row>
    <row r="410" spans="1:11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3">
        <v>2037000000</v>
      </c>
      <c r="I410" s="3">
        <v>0</v>
      </c>
      <c r="J410" t="s">
        <v>58</v>
      </c>
      <c r="K410" t="s">
        <v>192</v>
      </c>
    </row>
    <row r="411" spans="1:11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3">
        <v>1958000000</v>
      </c>
      <c r="I411" s="3">
        <v>0</v>
      </c>
      <c r="J411" t="s">
        <v>58</v>
      </c>
      <c r="K411" t="s">
        <v>192</v>
      </c>
    </row>
    <row r="412" spans="1:11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3">
        <v>1898000000</v>
      </c>
      <c r="I412" s="3">
        <v>0</v>
      </c>
      <c r="J412" t="s">
        <v>58</v>
      </c>
      <c r="K412" t="s">
        <v>192</v>
      </c>
    </row>
    <row r="413" spans="1:11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3">
        <v>1641000000</v>
      </c>
      <c r="I413" s="3">
        <v>0</v>
      </c>
      <c r="J413" t="s">
        <v>58</v>
      </c>
      <c r="K413" t="s">
        <v>192</v>
      </c>
    </row>
    <row r="414" spans="1:11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3">
        <v>1477300000</v>
      </c>
      <c r="I414" s="3">
        <v>0</v>
      </c>
      <c r="J414" t="s">
        <v>12</v>
      </c>
      <c r="K414" t="s">
        <v>126</v>
      </c>
    </row>
    <row r="415" spans="1:11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3">
        <v>1452000000</v>
      </c>
      <c r="I415" s="3">
        <v>0</v>
      </c>
      <c r="J415" t="s">
        <v>12</v>
      </c>
      <c r="K415" t="s">
        <v>126</v>
      </c>
    </row>
    <row r="416" spans="1:11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3">
        <v>1425100000</v>
      </c>
      <c r="I416" s="3">
        <v>0</v>
      </c>
      <c r="J416" t="s">
        <v>12</v>
      </c>
      <c r="K416" t="s">
        <v>126</v>
      </c>
    </row>
    <row r="417" spans="1:11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3">
        <v>1389100000</v>
      </c>
      <c r="I417" s="3">
        <v>0</v>
      </c>
      <c r="J417" t="s">
        <v>12</v>
      </c>
      <c r="K417" t="s">
        <v>126</v>
      </c>
    </row>
    <row r="418" spans="1:11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s="3">
        <v>0</v>
      </c>
      <c r="I418" s="3">
        <v>848000000</v>
      </c>
      <c r="J418" t="s">
        <v>46</v>
      </c>
      <c r="K418" t="s">
        <v>99</v>
      </c>
    </row>
    <row r="419" spans="1:11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 s="3">
        <v>0</v>
      </c>
      <c r="I419" s="3">
        <v>1086000000</v>
      </c>
      <c r="J419" t="s">
        <v>46</v>
      </c>
      <c r="K419" t="s">
        <v>99</v>
      </c>
    </row>
    <row r="420" spans="1:11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 s="3">
        <v>0</v>
      </c>
      <c r="I420" s="3">
        <v>1443000000</v>
      </c>
      <c r="J420" t="s">
        <v>46</v>
      </c>
      <c r="K420" t="s">
        <v>99</v>
      </c>
    </row>
    <row r="421" spans="1:11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3">
        <v>0</v>
      </c>
      <c r="I421" s="3">
        <v>1512000000</v>
      </c>
      <c r="J421" t="s">
        <v>46</v>
      </c>
      <c r="K421" t="s">
        <v>99</v>
      </c>
    </row>
    <row r="422" spans="1:11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3">
        <v>0</v>
      </c>
      <c r="I422" s="3">
        <v>0</v>
      </c>
      <c r="J422" t="s">
        <v>18</v>
      </c>
      <c r="K422" t="s">
        <v>196</v>
      </c>
    </row>
    <row r="423" spans="1:11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3">
        <v>0</v>
      </c>
      <c r="I423" s="3">
        <v>0</v>
      </c>
      <c r="J423" t="s">
        <v>18</v>
      </c>
      <c r="K423" t="s">
        <v>196</v>
      </c>
    </row>
    <row r="424" spans="1:11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3">
        <v>0</v>
      </c>
      <c r="I424" s="3">
        <v>0</v>
      </c>
      <c r="J424" t="s">
        <v>18</v>
      </c>
      <c r="K424" t="s">
        <v>196</v>
      </c>
    </row>
    <row r="425" spans="1:11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3">
        <v>0</v>
      </c>
      <c r="I425" s="3">
        <v>0</v>
      </c>
      <c r="J425" t="s">
        <v>18</v>
      </c>
      <c r="K425" t="s">
        <v>196</v>
      </c>
    </row>
    <row r="426" spans="1:11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3">
        <v>0</v>
      </c>
      <c r="I426" s="3">
        <v>75000000</v>
      </c>
      <c r="J426" t="s">
        <v>24</v>
      </c>
      <c r="K426" t="s">
        <v>198</v>
      </c>
    </row>
    <row r="427" spans="1:11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3">
        <v>0</v>
      </c>
      <c r="I427" s="3">
        <v>79000000</v>
      </c>
      <c r="J427" t="s">
        <v>24</v>
      </c>
      <c r="K427" t="s">
        <v>198</v>
      </c>
    </row>
    <row r="428" spans="1:11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3">
        <v>0</v>
      </c>
      <c r="I428" s="3">
        <v>94000000</v>
      </c>
      <c r="J428" t="s">
        <v>24</v>
      </c>
      <c r="K428" t="s">
        <v>198</v>
      </c>
    </row>
    <row r="429" spans="1:11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3">
        <v>0</v>
      </c>
      <c r="I429" s="3">
        <v>81000000</v>
      </c>
      <c r="J429" t="s">
        <v>24</v>
      </c>
      <c r="K429" t="s">
        <v>198</v>
      </c>
    </row>
    <row r="430" spans="1:11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s="3">
        <v>0</v>
      </c>
      <c r="I430" s="3">
        <v>0</v>
      </c>
      <c r="J430" t="s">
        <v>18</v>
      </c>
      <c r="K430" t="s">
        <v>200</v>
      </c>
    </row>
    <row r="431" spans="1:11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 s="3">
        <v>0</v>
      </c>
      <c r="I431" s="3">
        <v>0</v>
      </c>
      <c r="J431" t="s">
        <v>18</v>
      </c>
      <c r="K431" t="s">
        <v>200</v>
      </c>
    </row>
    <row r="432" spans="1:11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3">
        <v>0</v>
      </c>
      <c r="I432" s="3">
        <v>0</v>
      </c>
      <c r="J432" t="s">
        <v>18</v>
      </c>
      <c r="K432" t="s">
        <v>200</v>
      </c>
    </row>
    <row r="433" spans="1:11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3">
        <v>0</v>
      </c>
      <c r="I433" s="3">
        <v>0</v>
      </c>
      <c r="J433" t="s">
        <v>18</v>
      </c>
      <c r="K433" t="s">
        <v>200</v>
      </c>
    </row>
    <row r="434" spans="1:11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3">
        <v>1137900000</v>
      </c>
      <c r="I434" s="3">
        <v>0</v>
      </c>
      <c r="J434" t="s">
        <v>12</v>
      </c>
      <c r="K434" t="s">
        <v>163</v>
      </c>
    </row>
    <row r="435" spans="1:11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3">
        <v>1104400000</v>
      </c>
      <c r="I435" s="3">
        <v>0</v>
      </c>
      <c r="J435" t="s">
        <v>12</v>
      </c>
      <c r="K435" t="s">
        <v>163</v>
      </c>
    </row>
    <row r="436" spans="1:11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3">
        <v>1157000000</v>
      </c>
      <c r="I436" s="3">
        <v>0</v>
      </c>
      <c r="J436" t="s">
        <v>12</v>
      </c>
      <c r="K436" t="s">
        <v>163</v>
      </c>
    </row>
    <row r="437" spans="1:11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3">
        <v>1239100000</v>
      </c>
      <c r="I437" s="3">
        <v>0</v>
      </c>
      <c r="J437" t="s">
        <v>12</v>
      </c>
      <c r="K437" t="s">
        <v>163</v>
      </c>
    </row>
    <row r="438" spans="1:11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3">
        <v>0</v>
      </c>
      <c r="I438" s="3">
        <v>2192000000</v>
      </c>
      <c r="J438" t="s">
        <v>18</v>
      </c>
      <c r="K438" t="s">
        <v>203</v>
      </c>
    </row>
    <row r="439" spans="1:11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3">
        <v>0</v>
      </c>
      <c r="I439" s="3">
        <v>2288000000</v>
      </c>
      <c r="J439" t="s">
        <v>18</v>
      </c>
      <c r="K439" t="s">
        <v>203</v>
      </c>
    </row>
    <row r="440" spans="1:11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3">
        <v>0</v>
      </c>
      <c r="I440" s="3">
        <v>2354000000</v>
      </c>
      <c r="J440" t="s">
        <v>18</v>
      </c>
      <c r="K440" t="s">
        <v>203</v>
      </c>
    </row>
    <row r="441" spans="1:11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3">
        <v>0</v>
      </c>
      <c r="I441" s="3">
        <v>2527000000</v>
      </c>
      <c r="J441" t="s">
        <v>18</v>
      </c>
      <c r="K441" t="s">
        <v>203</v>
      </c>
    </row>
    <row r="442" spans="1:11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3">
        <v>0</v>
      </c>
      <c r="I442" s="3">
        <v>276000000</v>
      </c>
      <c r="J442" t="s">
        <v>18</v>
      </c>
      <c r="K442" t="s">
        <v>147</v>
      </c>
    </row>
    <row r="443" spans="1:11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3">
        <v>0</v>
      </c>
      <c r="I443" s="3">
        <v>329000000</v>
      </c>
      <c r="J443" t="s">
        <v>18</v>
      </c>
      <c r="K443" t="s">
        <v>147</v>
      </c>
    </row>
    <row r="444" spans="1:11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3">
        <v>0</v>
      </c>
      <c r="I444" s="3">
        <v>330000000</v>
      </c>
      <c r="J444" t="s">
        <v>18</v>
      </c>
      <c r="K444" t="s">
        <v>147</v>
      </c>
    </row>
    <row r="445" spans="1:11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3">
        <v>0</v>
      </c>
      <c r="I445" s="3">
        <v>322000000</v>
      </c>
      <c r="J445" t="s">
        <v>18</v>
      </c>
      <c r="K445" t="s">
        <v>147</v>
      </c>
    </row>
    <row r="446" spans="1:11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3">
        <v>0</v>
      </c>
      <c r="I446" s="3">
        <v>276000000</v>
      </c>
      <c r="J446" t="s">
        <v>18</v>
      </c>
      <c r="K446" t="s">
        <v>147</v>
      </c>
    </row>
    <row r="447" spans="1:11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3">
        <v>0</v>
      </c>
      <c r="I447" s="3">
        <v>329000000</v>
      </c>
      <c r="J447" t="s">
        <v>18</v>
      </c>
      <c r="K447" t="s">
        <v>147</v>
      </c>
    </row>
    <row r="448" spans="1:11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3">
        <v>0</v>
      </c>
      <c r="I448" s="3">
        <v>330000000</v>
      </c>
      <c r="J448" t="s">
        <v>18</v>
      </c>
      <c r="K448" t="s">
        <v>147</v>
      </c>
    </row>
    <row r="449" spans="1:11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3">
        <v>0</v>
      </c>
      <c r="I449" s="3">
        <v>322000000</v>
      </c>
      <c r="J449" t="s">
        <v>18</v>
      </c>
      <c r="K449" t="s">
        <v>147</v>
      </c>
    </row>
    <row r="450" spans="1:11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3">
        <v>0</v>
      </c>
      <c r="I450" s="3">
        <v>97000000</v>
      </c>
      <c r="J450" t="s">
        <v>18</v>
      </c>
      <c r="K450" t="s">
        <v>120</v>
      </c>
    </row>
    <row r="451" spans="1:11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3">
        <v>0</v>
      </c>
      <c r="I451" s="3">
        <v>94000000</v>
      </c>
      <c r="J451" t="s">
        <v>18</v>
      </c>
      <c r="K451" t="s">
        <v>120</v>
      </c>
    </row>
    <row r="452" spans="1:11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3">
        <v>0</v>
      </c>
      <c r="I452" s="3">
        <v>93000000</v>
      </c>
      <c r="J452" t="s">
        <v>18</v>
      </c>
      <c r="K452" t="s">
        <v>120</v>
      </c>
    </row>
    <row r="453" spans="1:11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3">
        <v>0</v>
      </c>
      <c r="I453" s="3">
        <v>134000000</v>
      </c>
      <c r="J453" t="s">
        <v>18</v>
      </c>
      <c r="K453" t="s">
        <v>120</v>
      </c>
    </row>
    <row r="454" spans="1:11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s="3">
        <v>0</v>
      </c>
      <c r="I454" s="3">
        <v>382553000</v>
      </c>
      <c r="J454" t="s">
        <v>51</v>
      </c>
      <c r="K454" t="s">
        <v>74</v>
      </c>
    </row>
    <row r="455" spans="1:11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 s="3">
        <v>0</v>
      </c>
      <c r="I455" s="3">
        <v>475464000</v>
      </c>
      <c r="J455" t="s">
        <v>51</v>
      </c>
      <c r="K455" t="s">
        <v>74</v>
      </c>
    </row>
    <row r="456" spans="1:11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 s="3">
        <v>0</v>
      </c>
      <c r="I456" s="3">
        <v>538513000</v>
      </c>
      <c r="J456" t="s">
        <v>51</v>
      </c>
      <c r="K456" t="s">
        <v>74</v>
      </c>
    </row>
    <row r="457" spans="1:11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 s="3">
        <v>0</v>
      </c>
      <c r="I457" s="3">
        <v>570527000</v>
      </c>
      <c r="J457" t="s">
        <v>51</v>
      </c>
      <c r="K457" t="s">
        <v>74</v>
      </c>
    </row>
    <row r="458" spans="1:11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3">
        <v>0</v>
      </c>
      <c r="I458" s="3">
        <v>0</v>
      </c>
      <c r="J458" t="s">
        <v>18</v>
      </c>
      <c r="K458" t="s">
        <v>196</v>
      </c>
    </row>
    <row r="459" spans="1:11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3">
        <v>0</v>
      </c>
      <c r="I459" s="3">
        <v>0</v>
      </c>
      <c r="J459" t="s">
        <v>18</v>
      </c>
      <c r="K459" t="s">
        <v>196</v>
      </c>
    </row>
    <row r="460" spans="1:11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3">
        <v>0</v>
      </c>
      <c r="I460" s="3">
        <v>0</v>
      </c>
      <c r="J460" t="s">
        <v>18</v>
      </c>
      <c r="K460" t="s">
        <v>196</v>
      </c>
    </row>
    <row r="461" spans="1:11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3">
        <v>0</v>
      </c>
      <c r="I461" s="3">
        <v>0</v>
      </c>
      <c r="J461" t="s">
        <v>18</v>
      </c>
      <c r="K461" t="s">
        <v>196</v>
      </c>
    </row>
    <row r="462" spans="1:11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>
        <v>0</v>
      </c>
      <c r="G462" s="2">
        <v>1123200000</v>
      </c>
      <c r="H462" s="3">
        <v>0</v>
      </c>
      <c r="I462" s="3">
        <v>78300000</v>
      </c>
      <c r="J462" t="s">
        <v>12</v>
      </c>
      <c r="K462" t="s">
        <v>210</v>
      </c>
    </row>
    <row r="463" spans="1:11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>
        <v>0</v>
      </c>
      <c r="G463" s="2">
        <v>1058000000</v>
      </c>
      <c r="H463" s="3">
        <v>0</v>
      </c>
      <c r="I463" s="3">
        <v>60400000</v>
      </c>
      <c r="J463" t="s">
        <v>12</v>
      </c>
      <c r="K463" t="s">
        <v>210</v>
      </c>
    </row>
    <row r="464" spans="1:11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>
        <v>0</v>
      </c>
      <c r="G464" s="2">
        <v>1105700000</v>
      </c>
      <c r="H464" s="3">
        <v>0</v>
      </c>
      <c r="I464" s="3">
        <v>52500000</v>
      </c>
      <c r="J464" t="s">
        <v>12</v>
      </c>
      <c r="K464" t="s">
        <v>210</v>
      </c>
    </row>
    <row r="465" spans="1:11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>
        <v>0</v>
      </c>
      <c r="G465" s="2">
        <v>1209100000</v>
      </c>
      <c r="H465" s="3">
        <v>0</v>
      </c>
      <c r="I465" s="3">
        <v>58700000</v>
      </c>
      <c r="J465" t="s">
        <v>12</v>
      </c>
      <c r="K465" t="s">
        <v>210</v>
      </c>
    </row>
    <row r="466" spans="1:11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3">
        <v>0</v>
      </c>
      <c r="I466" s="3">
        <v>0</v>
      </c>
      <c r="J466" t="s">
        <v>12</v>
      </c>
      <c r="K466" t="s">
        <v>156</v>
      </c>
    </row>
    <row r="467" spans="1:11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3">
        <v>0</v>
      </c>
      <c r="I467" s="3">
        <v>0</v>
      </c>
      <c r="J467" t="s">
        <v>12</v>
      </c>
      <c r="K467" t="s">
        <v>156</v>
      </c>
    </row>
    <row r="468" spans="1:11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3">
        <v>0</v>
      </c>
      <c r="I468" s="3">
        <v>0</v>
      </c>
      <c r="J468" t="s">
        <v>12</v>
      </c>
      <c r="K468" t="s">
        <v>156</v>
      </c>
    </row>
    <row r="469" spans="1:11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3">
        <v>0</v>
      </c>
      <c r="I469" s="3">
        <v>0</v>
      </c>
      <c r="J469" t="s">
        <v>12</v>
      </c>
      <c r="K469" t="s">
        <v>156</v>
      </c>
    </row>
    <row r="470" spans="1:11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3">
        <v>0</v>
      </c>
      <c r="I470" s="3">
        <v>115000000</v>
      </c>
      <c r="J470" t="s">
        <v>35</v>
      </c>
      <c r="K470" t="s">
        <v>213</v>
      </c>
    </row>
    <row r="471" spans="1:11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3">
        <v>0</v>
      </c>
      <c r="I471" s="3">
        <v>115000000</v>
      </c>
      <c r="J471" t="s">
        <v>35</v>
      </c>
      <c r="K471" t="s">
        <v>213</v>
      </c>
    </row>
    <row r="472" spans="1:11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3">
        <v>0</v>
      </c>
      <c r="I472" s="3">
        <v>105000000</v>
      </c>
      <c r="J472" t="s">
        <v>35</v>
      </c>
      <c r="K472" t="s">
        <v>213</v>
      </c>
    </row>
    <row r="473" spans="1:11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3">
        <v>0</v>
      </c>
      <c r="I473" s="3">
        <v>99000000</v>
      </c>
      <c r="J473" t="s">
        <v>35</v>
      </c>
      <c r="K473" t="s">
        <v>213</v>
      </c>
    </row>
    <row r="474" spans="1:11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s="3">
        <v>0</v>
      </c>
      <c r="I474" s="3">
        <v>278300000</v>
      </c>
      <c r="J474" t="s">
        <v>18</v>
      </c>
      <c r="K474" t="s">
        <v>154</v>
      </c>
    </row>
    <row r="475" spans="1:11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 s="3">
        <v>0</v>
      </c>
      <c r="I475" s="3">
        <v>304400000</v>
      </c>
      <c r="J475" t="s">
        <v>18</v>
      </c>
      <c r="K475" t="s">
        <v>154</v>
      </c>
    </row>
    <row r="476" spans="1:11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 s="3">
        <v>0</v>
      </c>
      <c r="I476" s="3">
        <v>319300000</v>
      </c>
      <c r="J476" t="s">
        <v>18</v>
      </c>
      <c r="K476" t="s">
        <v>154</v>
      </c>
    </row>
    <row r="477" spans="1:11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 s="3">
        <v>0</v>
      </c>
      <c r="I477" s="3">
        <v>290200000</v>
      </c>
      <c r="J477" t="s">
        <v>18</v>
      </c>
      <c r="K477" t="s">
        <v>154</v>
      </c>
    </row>
    <row r="478" spans="1:11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3">
        <v>0</v>
      </c>
      <c r="I478" s="3">
        <v>2145000000</v>
      </c>
      <c r="J478" t="s">
        <v>41</v>
      </c>
      <c r="K478" t="s">
        <v>44</v>
      </c>
    </row>
    <row r="479" spans="1:11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3">
        <v>0</v>
      </c>
      <c r="I479" s="3">
        <v>2668000000</v>
      </c>
      <c r="J479" t="s">
        <v>41</v>
      </c>
      <c r="K479" t="s">
        <v>44</v>
      </c>
    </row>
    <row r="480" spans="1:11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3">
        <v>0</v>
      </c>
      <c r="I480" s="3">
        <v>3066000000</v>
      </c>
      <c r="J480" t="s">
        <v>41</v>
      </c>
      <c r="K480" t="s">
        <v>44</v>
      </c>
    </row>
    <row r="481" spans="1:11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3">
        <v>0</v>
      </c>
      <c r="I481" s="3">
        <v>3144000000</v>
      </c>
      <c r="J481" t="s">
        <v>41</v>
      </c>
      <c r="K481" t="s">
        <v>44</v>
      </c>
    </row>
    <row r="482" spans="1:11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s="3">
        <v>0</v>
      </c>
      <c r="I482" s="3">
        <v>341969000</v>
      </c>
      <c r="J482" t="s">
        <v>24</v>
      </c>
      <c r="K482" t="s">
        <v>198</v>
      </c>
    </row>
    <row r="483" spans="1:11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3">
        <v>0</v>
      </c>
      <c r="I483" s="3">
        <v>528737000</v>
      </c>
      <c r="J483" t="s">
        <v>24</v>
      </c>
      <c r="K483" t="s">
        <v>198</v>
      </c>
    </row>
    <row r="484" spans="1:11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3">
        <v>0</v>
      </c>
      <c r="I484" s="3">
        <v>590935000</v>
      </c>
      <c r="J484" t="s">
        <v>24</v>
      </c>
      <c r="K484" t="s">
        <v>198</v>
      </c>
    </row>
    <row r="485" spans="1:11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3">
        <v>0</v>
      </c>
      <c r="I485" s="3">
        <v>638024000</v>
      </c>
      <c r="J485" t="s">
        <v>24</v>
      </c>
      <c r="K485" t="s">
        <v>198</v>
      </c>
    </row>
    <row r="486" spans="1:11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3">
        <v>0</v>
      </c>
      <c r="I486" s="3">
        <v>2780000000</v>
      </c>
      <c r="J486" t="s">
        <v>82</v>
      </c>
      <c r="K486" t="s">
        <v>83</v>
      </c>
    </row>
    <row r="487" spans="1:11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3">
        <v>0</v>
      </c>
      <c r="I487" s="3">
        <v>3319000000</v>
      </c>
      <c r="J487" t="s">
        <v>82</v>
      </c>
      <c r="K487" t="s">
        <v>83</v>
      </c>
    </row>
    <row r="488" spans="1:11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3">
        <v>0</v>
      </c>
      <c r="I488" s="3">
        <v>3129000000</v>
      </c>
      <c r="J488" t="s">
        <v>82</v>
      </c>
      <c r="K488" t="s">
        <v>83</v>
      </c>
    </row>
    <row r="489" spans="1:11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3">
        <v>0</v>
      </c>
      <c r="I489" s="3">
        <v>1792000000</v>
      </c>
      <c r="J489" t="s">
        <v>82</v>
      </c>
      <c r="K489" t="s">
        <v>83</v>
      </c>
    </row>
    <row r="490" spans="1:11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3">
        <v>1153000000</v>
      </c>
      <c r="I490" s="3">
        <v>30000000</v>
      </c>
      <c r="J490" t="s">
        <v>21</v>
      </c>
      <c r="K490" t="s">
        <v>92</v>
      </c>
    </row>
    <row r="491" spans="1:11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3">
        <v>1125000000</v>
      </c>
      <c r="I491" s="3">
        <v>16000000</v>
      </c>
      <c r="J491" t="s">
        <v>21</v>
      </c>
      <c r="K491" t="s">
        <v>92</v>
      </c>
    </row>
    <row r="492" spans="1:11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3">
        <v>1094000000</v>
      </c>
      <c r="I492" s="3">
        <v>14000000</v>
      </c>
      <c r="J492" t="s">
        <v>21</v>
      </c>
      <c r="K492" t="s">
        <v>92</v>
      </c>
    </row>
    <row r="493" spans="1:11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3">
        <v>1109000000</v>
      </c>
      <c r="I493" s="3">
        <v>7000000</v>
      </c>
      <c r="J493" t="s">
        <v>21</v>
      </c>
      <c r="K493" t="s">
        <v>92</v>
      </c>
    </row>
    <row r="494" spans="1:11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3">
        <v>915000000</v>
      </c>
      <c r="I494" s="3">
        <v>136000000</v>
      </c>
      <c r="J494" t="s">
        <v>21</v>
      </c>
      <c r="K494" t="s">
        <v>56</v>
      </c>
    </row>
    <row r="495" spans="1:11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3">
        <v>983000000</v>
      </c>
      <c r="I495" s="3">
        <v>75000000</v>
      </c>
      <c r="J495" t="s">
        <v>21</v>
      </c>
      <c r="K495" t="s">
        <v>56</v>
      </c>
    </row>
    <row r="496" spans="1:11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3">
        <v>923000000</v>
      </c>
      <c r="I496" s="3">
        <v>41000000</v>
      </c>
      <c r="J496" t="s">
        <v>21</v>
      </c>
      <c r="K496" t="s">
        <v>56</v>
      </c>
    </row>
    <row r="497" spans="1:11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3">
        <v>1114000000</v>
      </c>
      <c r="I497" s="3">
        <v>34000000</v>
      </c>
      <c r="J497" t="s">
        <v>21</v>
      </c>
      <c r="K497" t="s">
        <v>56</v>
      </c>
    </row>
    <row r="498" spans="1:11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3">
        <v>0</v>
      </c>
      <c r="I498" s="3">
        <v>0</v>
      </c>
      <c r="J498" t="s">
        <v>58</v>
      </c>
      <c r="K498" t="s">
        <v>59</v>
      </c>
    </row>
    <row r="499" spans="1:11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3">
        <v>0</v>
      </c>
      <c r="I499" s="3">
        <v>0</v>
      </c>
      <c r="J499" t="s">
        <v>58</v>
      </c>
      <c r="K499" t="s">
        <v>59</v>
      </c>
    </row>
    <row r="500" spans="1:11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3">
        <v>0</v>
      </c>
      <c r="I500" s="3">
        <v>0</v>
      </c>
      <c r="J500" t="s">
        <v>58</v>
      </c>
      <c r="K500" t="s">
        <v>59</v>
      </c>
    </row>
    <row r="501" spans="1:11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3">
        <v>0</v>
      </c>
      <c r="I501" s="3">
        <v>0</v>
      </c>
      <c r="J501" t="s">
        <v>58</v>
      </c>
      <c r="K501" t="s">
        <v>59</v>
      </c>
    </row>
    <row r="502" spans="1:11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3">
        <v>0</v>
      </c>
      <c r="I502" s="3">
        <v>1024000000</v>
      </c>
      <c r="J502" t="s">
        <v>41</v>
      </c>
      <c r="K502" t="s">
        <v>44</v>
      </c>
    </row>
    <row r="503" spans="1:11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3">
        <v>0</v>
      </c>
      <c r="I503" s="3">
        <v>1071000000</v>
      </c>
      <c r="J503" t="s">
        <v>41</v>
      </c>
      <c r="K503" t="s">
        <v>44</v>
      </c>
    </row>
    <row r="504" spans="1:11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3">
        <v>0</v>
      </c>
      <c r="I504" s="3">
        <v>1130000000</v>
      </c>
      <c r="J504" t="s">
        <v>41</v>
      </c>
      <c r="K504" t="s">
        <v>44</v>
      </c>
    </row>
    <row r="505" spans="1:11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3">
        <v>0</v>
      </c>
      <c r="I505" s="3">
        <v>1216000000</v>
      </c>
      <c r="J505" t="s">
        <v>41</v>
      </c>
      <c r="K505" t="s">
        <v>44</v>
      </c>
    </row>
    <row r="506" spans="1:11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s="3">
        <v>0</v>
      </c>
      <c r="I506" s="3">
        <v>160000000</v>
      </c>
      <c r="J506" t="s">
        <v>12</v>
      </c>
      <c r="K506" t="s">
        <v>210</v>
      </c>
    </row>
    <row r="507" spans="1:11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 s="3">
        <v>0</v>
      </c>
      <c r="I507" s="3">
        <v>189600000</v>
      </c>
      <c r="J507" t="s">
        <v>12</v>
      </c>
      <c r="K507" t="s">
        <v>210</v>
      </c>
    </row>
    <row r="508" spans="1:11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 s="3">
        <v>0</v>
      </c>
      <c r="I508" s="3">
        <v>201800000</v>
      </c>
      <c r="J508" t="s">
        <v>12</v>
      </c>
      <c r="K508" t="s">
        <v>210</v>
      </c>
    </row>
    <row r="509" spans="1:11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 s="3">
        <v>0</v>
      </c>
      <c r="I509" s="3">
        <v>198000000</v>
      </c>
      <c r="J509" t="s">
        <v>12</v>
      </c>
      <c r="K509" t="s">
        <v>210</v>
      </c>
    </row>
    <row r="510" spans="1:11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3">
        <v>0</v>
      </c>
      <c r="I510" s="3">
        <v>1562000000</v>
      </c>
      <c r="J510" t="s">
        <v>41</v>
      </c>
      <c r="K510" t="s">
        <v>44</v>
      </c>
    </row>
    <row r="511" spans="1:11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3">
        <v>0</v>
      </c>
      <c r="I511" s="3">
        <v>1622000000</v>
      </c>
      <c r="J511" t="s">
        <v>41</v>
      </c>
      <c r="K511" t="s">
        <v>44</v>
      </c>
    </row>
    <row r="512" spans="1:11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3">
        <v>0</v>
      </c>
      <c r="I512" s="3">
        <v>1720000000</v>
      </c>
      <c r="J512" t="s">
        <v>41</v>
      </c>
      <c r="K512" t="s">
        <v>44</v>
      </c>
    </row>
    <row r="513" spans="1:11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3">
        <v>0</v>
      </c>
      <c r="I513" s="3">
        <v>1919000000</v>
      </c>
      <c r="J513" t="s">
        <v>41</v>
      </c>
      <c r="K513" t="s">
        <v>44</v>
      </c>
    </row>
    <row r="514" spans="1:11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3">
        <v>0</v>
      </c>
      <c r="I514" s="3">
        <v>0</v>
      </c>
      <c r="J514" t="s">
        <v>35</v>
      </c>
      <c r="K514" t="s">
        <v>169</v>
      </c>
    </row>
    <row r="515" spans="1:11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3">
        <v>0</v>
      </c>
      <c r="I515" s="3">
        <v>0</v>
      </c>
      <c r="J515" t="s">
        <v>35</v>
      </c>
      <c r="K515" t="s">
        <v>169</v>
      </c>
    </row>
    <row r="516" spans="1:11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3">
        <v>0</v>
      </c>
      <c r="I516" s="3">
        <v>0</v>
      </c>
      <c r="J516" t="s">
        <v>35</v>
      </c>
      <c r="K516" t="s">
        <v>169</v>
      </c>
    </row>
    <row r="517" spans="1:11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3">
        <v>0</v>
      </c>
      <c r="I517" s="3">
        <v>0</v>
      </c>
      <c r="J517" t="s">
        <v>35</v>
      </c>
      <c r="K517" t="s">
        <v>169</v>
      </c>
    </row>
    <row r="518" spans="1:11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3">
        <v>198000000</v>
      </c>
      <c r="I518" s="3">
        <v>0</v>
      </c>
      <c r="J518" t="s">
        <v>58</v>
      </c>
      <c r="K518" t="s">
        <v>192</v>
      </c>
    </row>
    <row r="519" spans="1:11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3">
        <v>193000000</v>
      </c>
      <c r="I519" s="3">
        <v>0</v>
      </c>
      <c r="J519" t="s">
        <v>58</v>
      </c>
      <c r="K519" t="s">
        <v>192</v>
      </c>
    </row>
    <row r="520" spans="1:11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3">
        <v>227000000</v>
      </c>
      <c r="I520" s="3">
        <v>0</v>
      </c>
      <c r="J520" t="s">
        <v>58</v>
      </c>
      <c r="K520" t="s">
        <v>192</v>
      </c>
    </row>
    <row r="521" spans="1:11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3">
        <v>251000000</v>
      </c>
      <c r="I521" s="3">
        <v>0</v>
      </c>
      <c r="J521" t="s">
        <v>58</v>
      </c>
      <c r="K521" t="s">
        <v>192</v>
      </c>
    </row>
    <row r="522" spans="1:11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3">
        <v>0</v>
      </c>
      <c r="I522" s="3">
        <v>0</v>
      </c>
      <c r="J522" t="s">
        <v>12</v>
      </c>
      <c r="K522" t="s">
        <v>163</v>
      </c>
    </row>
    <row r="523" spans="1:11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3">
        <v>0</v>
      </c>
      <c r="I523" s="3">
        <v>0</v>
      </c>
      <c r="J523" t="s">
        <v>12</v>
      </c>
      <c r="K523" t="s">
        <v>163</v>
      </c>
    </row>
    <row r="524" spans="1:11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3">
        <v>0</v>
      </c>
      <c r="I524" s="3">
        <v>0</v>
      </c>
      <c r="J524" t="s">
        <v>12</v>
      </c>
      <c r="K524" t="s">
        <v>163</v>
      </c>
    </row>
    <row r="525" spans="1:11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3">
        <v>0</v>
      </c>
      <c r="I525" s="3">
        <v>0</v>
      </c>
      <c r="J525" t="s">
        <v>12</v>
      </c>
      <c r="K525" t="s">
        <v>163</v>
      </c>
    </row>
    <row r="526" spans="1:11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3">
        <v>0</v>
      </c>
      <c r="I526" s="3">
        <v>3169703000</v>
      </c>
      <c r="J526" t="s">
        <v>82</v>
      </c>
      <c r="K526" t="s">
        <v>83</v>
      </c>
    </row>
    <row r="527" spans="1:11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3">
        <v>0</v>
      </c>
      <c r="I527" s="3">
        <v>3600976000</v>
      </c>
      <c r="J527" t="s">
        <v>82</v>
      </c>
      <c r="K527" t="s">
        <v>83</v>
      </c>
    </row>
    <row r="528" spans="1:11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3">
        <v>0</v>
      </c>
      <c r="I528" s="3">
        <v>3997041000</v>
      </c>
      <c r="J528" t="s">
        <v>82</v>
      </c>
      <c r="K528" t="s">
        <v>83</v>
      </c>
    </row>
    <row r="529" spans="1:11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3">
        <v>0</v>
      </c>
      <c r="I529" s="3">
        <v>3313644000</v>
      </c>
      <c r="J529" t="s">
        <v>82</v>
      </c>
      <c r="K529" t="s">
        <v>83</v>
      </c>
    </row>
    <row r="530" spans="1:11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s="3">
        <v>0</v>
      </c>
      <c r="I530" s="3">
        <v>0</v>
      </c>
      <c r="J530" t="s">
        <v>51</v>
      </c>
      <c r="K530" t="s">
        <v>52</v>
      </c>
    </row>
    <row r="531" spans="1:11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 s="3">
        <v>0</v>
      </c>
      <c r="I531" s="3">
        <v>0</v>
      </c>
      <c r="J531" t="s">
        <v>51</v>
      </c>
      <c r="K531" t="s">
        <v>52</v>
      </c>
    </row>
    <row r="532" spans="1:11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 s="3">
        <v>0</v>
      </c>
      <c r="I532" s="3">
        <v>0</v>
      </c>
      <c r="J532" t="s">
        <v>51</v>
      </c>
      <c r="K532" t="s">
        <v>52</v>
      </c>
    </row>
    <row r="533" spans="1:11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 s="3">
        <v>0</v>
      </c>
      <c r="I533" s="3">
        <v>0</v>
      </c>
      <c r="J533" t="s">
        <v>51</v>
      </c>
      <c r="K533" t="s">
        <v>52</v>
      </c>
    </row>
    <row r="534" spans="1:11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s="3">
        <v>0</v>
      </c>
      <c r="I534" s="3">
        <v>560669000</v>
      </c>
      <c r="J534" t="s">
        <v>51</v>
      </c>
      <c r="K534" t="s">
        <v>52</v>
      </c>
    </row>
    <row r="535" spans="1:11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 s="3">
        <v>0</v>
      </c>
      <c r="I535" s="3">
        <v>978973000</v>
      </c>
      <c r="J535" t="s">
        <v>51</v>
      </c>
      <c r="K535" t="s">
        <v>52</v>
      </c>
    </row>
    <row r="536" spans="1:11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 s="3">
        <v>0</v>
      </c>
      <c r="I536" s="3">
        <v>758861000</v>
      </c>
      <c r="J536" t="s">
        <v>51</v>
      </c>
      <c r="K536" t="s">
        <v>52</v>
      </c>
    </row>
    <row r="537" spans="1:11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 s="3">
        <v>0</v>
      </c>
      <c r="I537" s="3">
        <v>765895000</v>
      </c>
      <c r="J537" t="s">
        <v>51</v>
      </c>
      <c r="K537" t="s">
        <v>52</v>
      </c>
    </row>
    <row r="538" spans="1:11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s="3">
        <v>0</v>
      </c>
      <c r="I538" s="3">
        <v>653132000</v>
      </c>
      <c r="J538" t="s">
        <v>82</v>
      </c>
      <c r="K538" t="s">
        <v>83</v>
      </c>
    </row>
    <row r="539" spans="1:11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 s="3">
        <v>0</v>
      </c>
      <c r="I539" s="3">
        <v>679298000</v>
      </c>
      <c r="J539" t="s">
        <v>82</v>
      </c>
      <c r="K539" t="s">
        <v>83</v>
      </c>
    </row>
    <row r="540" spans="1:11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 s="3">
        <v>0</v>
      </c>
      <c r="I540" s="3">
        <v>819216000</v>
      </c>
      <c r="J540" t="s">
        <v>82</v>
      </c>
      <c r="K540" t="s">
        <v>83</v>
      </c>
    </row>
    <row r="541" spans="1:11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 s="3">
        <v>0</v>
      </c>
      <c r="I541" s="3">
        <v>927920000</v>
      </c>
      <c r="J541" t="s">
        <v>82</v>
      </c>
      <c r="K541" t="s">
        <v>83</v>
      </c>
    </row>
    <row r="542" spans="1:11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s="3">
        <v>0</v>
      </c>
      <c r="I542" s="3">
        <v>740791000</v>
      </c>
      <c r="J542" t="s">
        <v>41</v>
      </c>
      <c r="K542" t="s">
        <v>42</v>
      </c>
    </row>
    <row r="543" spans="1:11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 s="3">
        <v>0</v>
      </c>
      <c r="I543" s="3">
        <v>859680000</v>
      </c>
      <c r="J543" t="s">
        <v>41</v>
      </c>
      <c r="K543" t="s">
        <v>42</v>
      </c>
    </row>
    <row r="544" spans="1:11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3">
        <v>0</v>
      </c>
      <c r="I544" s="3">
        <v>625361000</v>
      </c>
      <c r="J544" t="s">
        <v>41</v>
      </c>
      <c r="K544" t="s">
        <v>42</v>
      </c>
    </row>
    <row r="545" spans="1:11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3">
        <v>0</v>
      </c>
      <c r="I545" s="3">
        <v>688195000</v>
      </c>
      <c r="J545" t="s">
        <v>41</v>
      </c>
      <c r="K545" t="s">
        <v>42</v>
      </c>
    </row>
    <row r="546" spans="1:11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s="3">
        <v>0</v>
      </c>
      <c r="I546" s="3">
        <v>169173000</v>
      </c>
      <c r="J546" t="s">
        <v>51</v>
      </c>
      <c r="K546" t="s">
        <v>233</v>
      </c>
    </row>
    <row r="547" spans="1:11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 s="3">
        <v>0</v>
      </c>
      <c r="I547" s="3">
        <v>192420000</v>
      </c>
      <c r="J547" t="s">
        <v>51</v>
      </c>
      <c r="K547" t="s">
        <v>233</v>
      </c>
    </row>
    <row r="548" spans="1:11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 s="3">
        <v>0</v>
      </c>
      <c r="I548" s="3">
        <v>360592000</v>
      </c>
      <c r="J548" t="s">
        <v>51</v>
      </c>
      <c r="K548" t="s">
        <v>233</v>
      </c>
    </row>
    <row r="549" spans="1:11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 s="3">
        <v>0</v>
      </c>
      <c r="I549" s="3">
        <v>453423000</v>
      </c>
      <c r="J549" t="s">
        <v>51</v>
      </c>
      <c r="K549" t="s">
        <v>233</v>
      </c>
    </row>
    <row r="550" spans="1:11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>
        <v>0</v>
      </c>
      <c r="G550" s="2">
        <v>921000000</v>
      </c>
      <c r="H550" s="3">
        <v>0</v>
      </c>
      <c r="I550" s="3">
        <v>471000000</v>
      </c>
      <c r="J550" t="s">
        <v>46</v>
      </c>
      <c r="K550" t="s">
        <v>235</v>
      </c>
    </row>
    <row r="551" spans="1:11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>
        <v>0</v>
      </c>
      <c r="G551" s="2">
        <v>888000000</v>
      </c>
      <c r="H551" s="3">
        <v>0</v>
      </c>
      <c r="I551" s="3">
        <v>256000000</v>
      </c>
      <c r="J551" t="s">
        <v>46</v>
      </c>
      <c r="K551" t="s">
        <v>235</v>
      </c>
    </row>
    <row r="552" spans="1:11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>
        <v>0</v>
      </c>
      <c r="G552" s="2">
        <v>958000000</v>
      </c>
      <c r="H552" s="3">
        <v>0</v>
      </c>
      <c r="I552" s="3">
        <v>136000000</v>
      </c>
      <c r="J552" t="s">
        <v>46</v>
      </c>
      <c r="K552" t="s">
        <v>235</v>
      </c>
    </row>
    <row r="553" spans="1:11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>
        <v>0</v>
      </c>
      <c r="G553" s="2">
        <v>1048000000</v>
      </c>
      <c r="H553" s="3">
        <v>0</v>
      </c>
      <c r="I553" s="3">
        <v>61000000</v>
      </c>
      <c r="J553" t="s">
        <v>46</v>
      </c>
      <c r="K553" t="s">
        <v>235</v>
      </c>
    </row>
    <row r="554" spans="1:11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3">
        <v>439000000</v>
      </c>
      <c r="I554" s="3">
        <v>0</v>
      </c>
      <c r="J554" t="s">
        <v>12</v>
      </c>
      <c r="K554" t="s">
        <v>163</v>
      </c>
    </row>
    <row r="555" spans="1:11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3">
        <v>644000000</v>
      </c>
      <c r="I555" s="3">
        <v>0</v>
      </c>
      <c r="J555" t="s">
        <v>12</v>
      </c>
      <c r="K555" t="s">
        <v>163</v>
      </c>
    </row>
    <row r="556" spans="1:11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3">
        <v>647000000</v>
      </c>
      <c r="I556" s="3">
        <v>0</v>
      </c>
      <c r="J556" t="s">
        <v>12</v>
      </c>
      <c r="K556" t="s">
        <v>163</v>
      </c>
    </row>
    <row r="557" spans="1:11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3">
        <v>625000000</v>
      </c>
      <c r="I557" s="3">
        <v>0</v>
      </c>
      <c r="J557" t="s">
        <v>12</v>
      </c>
      <c r="K557" t="s">
        <v>163</v>
      </c>
    </row>
    <row r="558" spans="1:11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3">
        <v>0</v>
      </c>
      <c r="I558" s="3">
        <v>1144585000</v>
      </c>
      <c r="J558" t="s">
        <v>41</v>
      </c>
      <c r="K558" t="s">
        <v>44</v>
      </c>
    </row>
    <row r="559" spans="1:11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3">
        <v>0</v>
      </c>
      <c r="I559" s="3">
        <v>1261044000</v>
      </c>
      <c r="J559" t="s">
        <v>41</v>
      </c>
      <c r="K559" t="s">
        <v>44</v>
      </c>
    </row>
    <row r="560" spans="1:11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3">
        <v>0</v>
      </c>
      <c r="I560" s="3">
        <v>1318638000</v>
      </c>
      <c r="J560" t="s">
        <v>41</v>
      </c>
      <c r="K560" t="s">
        <v>44</v>
      </c>
    </row>
    <row r="561" spans="1:11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3">
        <v>0</v>
      </c>
      <c r="I561" s="3">
        <v>1337276000</v>
      </c>
      <c r="J561" t="s">
        <v>41</v>
      </c>
      <c r="K561" t="s">
        <v>44</v>
      </c>
    </row>
    <row r="562" spans="1:11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3">
        <v>291300000</v>
      </c>
      <c r="I562" s="3">
        <v>0</v>
      </c>
      <c r="J562" t="s">
        <v>24</v>
      </c>
      <c r="K562" t="s">
        <v>29</v>
      </c>
    </row>
    <row r="563" spans="1:11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3">
        <v>323000000</v>
      </c>
      <c r="I563" s="3">
        <v>0</v>
      </c>
      <c r="J563" t="s">
        <v>24</v>
      </c>
      <c r="K563" t="s">
        <v>29</v>
      </c>
    </row>
    <row r="564" spans="1:11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3">
        <v>346500000</v>
      </c>
      <c r="I564" s="3">
        <v>0</v>
      </c>
      <c r="J564" t="s">
        <v>24</v>
      </c>
      <c r="K564" t="s">
        <v>29</v>
      </c>
    </row>
    <row r="565" spans="1:11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3">
        <v>383100000</v>
      </c>
      <c r="I565" s="3">
        <v>0</v>
      </c>
      <c r="J565" t="s">
        <v>24</v>
      </c>
      <c r="K565" t="s">
        <v>29</v>
      </c>
    </row>
    <row r="566" spans="1:11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3">
        <v>0</v>
      </c>
      <c r="I566" s="3">
        <v>2153000000</v>
      </c>
      <c r="J566" t="s">
        <v>41</v>
      </c>
      <c r="K566" t="s">
        <v>42</v>
      </c>
    </row>
    <row r="567" spans="1:11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3">
        <v>0</v>
      </c>
      <c r="I567" s="3">
        <v>2314000000</v>
      </c>
      <c r="J567" t="s">
        <v>41</v>
      </c>
      <c r="K567" t="s">
        <v>42</v>
      </c>
    </row>
    <row r="568" spans="1:11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3">
        <v>0</v>
      </c>
      <c r="I568" s="3">
        <v>2450000000</v>
      </c>
      <c r="J568" t="s">
        <v>41</v>
      </c>
      <c r="K568" t="s">
        <v>42</v>
      </c>
    </row>
    <row r="569" spans="1:11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3">
        <v>0</v>
      </c>
      <c r="I569" s="3">
        <v>3936000000</v>
      </c>
      <c r="J569" t="s">
        <v>41</v>
      </c>
      <c r="K569" t="s">
        <v>42</v>
      </c>
    </row>
    <row r="570" spans="1:11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3">
        <v>0</v>
      </c>
      <c r="I570" s="3">
        <v>39940000</v>
      </c>
      <c r="J570" t="s">
        <v>12</v>
      </c>
      <c r="K570" t="s">
        <v>145</v>
      </c>
    </row>
    <row r="571" spans="1:11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3">
        <v>0</v>
      </c>
      <c r="I571" s="3">
        <v>48071000</v>
      </c>
      <c r="J571" t="s">
        <v>12</v>
      </c>
      <c r="K571" t="s">
        <v>145</v>
      </c>
    </row>
    <row r="572" spans="1:11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3">
        <v>0</v>
      </c>
      <c r="I572" s="3">
        <v>49292000</v>
      </c>
      <c r="J572" t="s">
        <v>12</v>
      </c>
      <c r="K572" t="s">
        <v>145</v>
      </c>
    </row>
    <row r="573" spans="1:11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3">
        <v>0</v>
      </c>
      <c r="I573" s="3">
        <v>46012000</v>
      </c>
      <c r="J573" t="s">
        <v>12</v>
      </c>
      <c r="K573" t="s">
        <v>145</v>
      </c>
    </row>
    <row r="574" spans="1:11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3">
        <v>0</v>
      </c>
      <c r="I574" s="3">
        <v>71731000</v>
      </c>
      <c r="J574" t="s">
        <v>18</v>
      </c>
      <c r="K574" t="s">
        <v>76</v>
      </c>
    </row>
    <row r="575" spans="1:11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3">
        <v>0</v>
      </c>
      <c r="I575" s="3">
        <v>76773000</v>
      </c>
      <c r="J575" t="s">
        <v>18</v>
      </c>
      <c r="K575" t="s">
        <v>76</v>
      </c>
    </row>
    <row r="576" spans="1:11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3">
        <v>0</v>
      </c>
      <c r="I576" s="3">
        <v>156458000</v>
      </c>
      <c r="J576" t="s">
        <v>18</v>
      </c>
      <c r="K576" t="s">
        <v>76</v>
      </c>
    </row>
    <row r="577" spans="1:11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3">
        <v>0</v>
      </c>
      <c r="I577" s="3">
        <v>317141000</v>
      </c>
      <c r="J577" t="s">
        <v>18</v>
      </c>
      <c r="K577" t="s">
        <v>76</v>
      </c>
    </row>
    <row r="578" spans="1:11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s="3">
        <v>0</v>
      </c>
      <c r="I578" s="3">
        <v>74453000</v>
      </c>
      <c r="J578" t="s">
        <v>51</v>
      </c>
      <c r="K578" t="s">
        <v>74</v>
      </c>
    </row>
    <row r="579" spans="1:11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 s="3">
        <v>0</v>
      </c>
      <c r="I579" s="3">
        <v>95232000</v>
      </c>
      <c r="J579" t="s">
        <v>51</v>
      </c>
      <c r="K579" t="s">
        <v>74</v>
      </c>
    </row>
    <row r="580" spans="1:11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 s="3">
        <v>0</v>
      </c>
      <c r="I580" s="3">
        <v>115076000</v>
      </c>
      <c r="J580" t="s">
        <v>51</v>
      </c>
      <c r="K580" t="s">
        <v>74</v>
      </c>
    </row>
    <row r="581" spans="1:11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 s="3">
        <v>0</v>
      </c>
      <c r="I581" s="3">
        <v>133457000</v>
      </c>
      <c r="J581" t="s">
        <v>51</v>
      </c>
      <c r="K581" t="s">
        <v>74</v>
      </c>
    </row>
    <row r="582" spans="1:11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3">
        <v>0</v>
      </c>
      <c r="I582" s="3">
        <v>0</v>
      </c>
      <c r="J582" t="s">
        <v>18</v>
      </c>
      <c r="K582" t="s">
        <v>244</v>
      </c>
    </row>
    <row r="583" spans="1:11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3">
        <v>0</v>
      </c>
      <c r="I583" s="3">
        <v>0</v>
      </c>
      <c r="J583" t="s">
        <v>18</v>
      </c>
      <c r="K583" t="s">
        <v>244</v>
      </c>
    </row>
    <row r="584" spans="1:11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3">
        <v>0</v>
      </c>
      <c r="I584" s="3">
        <v>0</v>
      </c>
      <c r="J584" t="s">
        <v>18</v>
      </c>
      <c r="K584" t="s">
        <v>244</v>
      </c>
    </row>
    <row r="585" spans="1:11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3">
        <v>0</v>
      </c>
      <c r="I585" s="3">
        <v>0</v>
      </c>
      <c r="J585" t="s">
        <v>18</v>
      </c>
      <c r="K585" t="s">
        <v>244</v>
      </c>
    </row>
    <row r="586" spans="1:11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3">
        <v>0</v>
      </c>
      <c r="I586" s="3">
        <v>0</v>
      </c>
      <c r="J586" t="s">
        <v>12</v>
      </c>
      <c r="K586" t="s">
        <v>63</v>
      </c>
    </row>
    <row r="587" spans="1:11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3">
        <v>0</v>
      </c>
      <c r="I587" s="3">
        <v>0</v>
      </c>
      <c r="J587" t="s">
        <v>12</v>
      </c>
      <c r="K587" t="s">
        <v>63</v>
      </c>
    </row>
    <row r="588" spans="1:11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3">
        <v>0</v>
      </c>
      <c r="I588" s="3">
        <v>0</v>
      </c>
      <c r="J588" t="s">
        <v>12</v>
      </c>
      <c r="K588" t="s">
        <v>63</v>
      </c>
    </row>
    <row r="589" spans="1:11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3">
        <v>0</v>
      </c>
      <c r="I589" s="3">
        <v>0</v>
      </c>
      <c r="J589" t="s">
        <v>12</v>
      </c>
      <c r="K589" t="s">
        <v>63</v>
      </c>
    </row>
    <row r="590" spans="1:11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3">
        <v>1415000000</v>
      </c>
      <c r="I590" s="3">
        <v>0</v>
      </c>
      <c r="J590" t="s">
        <v>21</v>
      </c>
      <c r="K590" t="s">
        <v>56</v>
      </c>
    </row>
    <row r="591" spans="1:11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3">
        <v>2666000000</v>
      </c>
      <c r="I591" s="3">
        <v>0</v>
      </c>
      <c r="J591" t="s">
        <v>21</v>
      </c>
      <c r="K591" t="s">
        <v>56</v>
      </c>
    </row>
    <row r="592" spans="1:11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3">
        <v>4816000000</v>
      </c>
      <c r="I592" s="3">
        <v>0</v>
      </c>
      <c r="J592" t="s">
        <v>21</v>
      </c>
      <c r="K592" t="s">
        <v>56</v>
      </c>
    </row>
    <row r="593" spans="1:11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3">
        <v>5919000000</v>
      </c>
      <c r="I593" s="3">
        <v>0</v>
      </c>
      <c r="J593" t="s">
        <v>21</v>
      </c>
      <c r="K593" t="s">
        <v>56</v>
      </c>
    </row>
    <row r="594" spans="1:11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s="3">
        <v>0</v>
      </c>
      <c r="I594" s="3">
        <v>7400000</v>
      </c>
      <c r="J594" t="s">
        <v>12</v>
      </c>
      <c r="K594" t="s">
        <v>63</v>
      </c>
    </row>
    <row r="595" spans="1:11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 s="3">
        <v>0</v>
      </c>
      <c r="I595" s="3">
        <v>9400000</v>
      </c>
      <c r="J595" t="s">
        <v>12</v>
      </c>
      <c r="K595" t="s">
        <v>63</v>
      </c>
    </row>
    <row r="596" spans="1:11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 s="3">
        <v>0</v>
      </c>
      <c r="I596" s="3">
        <v>13100000</v>
      </c>
      <c r="J596" t="s">
        <v>12</v>
      </c>
      <c r="K596" t="s">
        <v>63</v>
      </c>
    </row>
    <row r="597" spans="1:11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3">
        <v>0</v>
      </c>
      <c r="I597" s="3">
        <v>21600000</v>
      </c>
      <c r="J597" t="s">
        <v>12</v>
      </c>
      <c r="K597" t="s">
        <v>63</v>
      </c>
    </row>
    <row r="598" spans="1:11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3">
        <v>285000000</v>
      </c>
      <c r="I598" s="3">
        <v>0</v>
      </c>
      <c r="J598" t="s">
        <v>58</v>
      </c>
      <c r="K598" t="s">
        <v>249</v>
      </c>
    </row>
    <row r="599" spans="1:11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3">
        <v>210000000</v>
      </c>
      <c r="I599" s="3">
        <v>0</v>
      </c>
      <c r="J599" t="s">
        <v>58</v>
      </c>
      <c r="K599" t="s">
        <v>249</v>
      </c>
    </row>
    <row r="600" spans="1:11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3">
        <v>126000000</v>
      </c>
      <c r="I600" s="3">
        <v>0</v>
      </c>
      <c r="J600" t="s">
        <v>58</v>
      </c>
      <c r="K600" t="s">
        <v>249</v>
      </c>
    </row>
    <row r="601" spans="1:11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3">
        <v>127000000</v>
      </c>
      <c r="I601" s="3">
        <v>0</v>
      </c>
      <c r="J601" t="s">
        <v>58</v>
      </c>
      <c r="K601" t="s">
        <v>249</v>
      </c>
    </row>
    <row r="602" spans="1:11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3">
        <v>0</v>
      </c>
      <c r="I602" s="3">
        <v>2386000000</v>
      </c>
      <c r="J602" t="s">
        <v>12</v>
      </c>
      <c r="K602" t="s">
        <v>145</v>
      </c>
    </row>
    <row r="603" spans="1:11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3">
        <v>0</v>
      </c>
      <c r="I603" s="3">
        <v>2587000000</v>
      </c>
      <c r="J603" t="s">
        <v>12</v>
      </c>
      <c r="K603" t="s">
        <v>145</v>
      </c>
    </row>
    <row r="604" spans="1:11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3">
        <v>0</v>
      </c>
      <c r="I604" s="3">
        <v>2611000000</v>
      </c>
      <c r="J604" t="s">
        <v>12</v>
      </c>
      <c r="K604" t="s">
        <v>145</v>
      </c>
    </row>
    <row r="605" spans="1:11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3">
        <v>0</v>
      </c>
      <c r="I605" s="3">
        <v>2631000000</v>
      </c>
      <c r="J605" t="s">
        <v>12</v>
      </c>
      <c r="K605" t="s">
        <v>145</v>
      </c>
    </row>
    <row r="606" spans="1:11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3">
        <v>0</v>
      </c>
      <c r="I606" s="3">
        <v>1051000000</v>
      </c>
      <c r="J606" t="s">
        <v>41</v>
      </c>
      <c r="K606" t="s">
        <v>44</v>
      </c>
    </row>
    <row r="607" spans="1:11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3">
        <v>0</v>
      </c>
      <c r="I607" s="3">
        <v>1741000000</v>
      </c>
      <c r="J607" t="s">
        <v>41</v>
      </c>
      <c r="K607" t="s">
        <v>44</v>
      </c>
    </row>
    <row r="608" spans="1:11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3">
        <v>0</v>
      </c>
      <c r="I608" s="3">
        <v>1232000000</v>
      </c>
      <c r="J608" t="s">
        <v>41</v>
      </c>
      <c r="K608" t="s">
        <v>44</v>
      </c>
    </row>
    <row r="609" spans="1:11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3">
        <v>0</v>
      </c>
      <c r="I609" s="3">
        <v>1550000000</v>
      </c>
      <c r="J609" t="s">
        <v>41</v>
      </c>
      <c r="K609" t="s">
        <v>44</v>
      </c>
    </row>
    <row r="610" spans="1:11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3">
        <v>209614000</v>
      </c>
      <c r="I610" s="3">
        <v>0</v>
      </c>
      <c r="J610" t="s">
        <v>21</v>
      </c>
      <c r="K610" t="s">
        <v>173</v>
      </c>
    </row>
    <row r="611" spans="1:11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3">
        <v>263792000</v>
      </c>
      <c r="I611" s="3">
        <v>0</v>
      </c>
      <c r="J611" t="s">
        <v>21</v>
      </c>
      <c r="K611" t="s">
        <v>173</v>
      </c>
    </row>
    <row r="612" spans="1:11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3">
        <v>296583000</v>
      </c>
      <c r="I612" s="3">
        <v>0</v>
      </c>
      <c r="J612" t="s">
        <v>21</v>
      </c>
      <c r="K612" t="s">
        <v>173</v>
      </c>
    </row>
    <row r="613" spans="1:11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3">
        <v>334227000</v>
      </c>
      <c r="I613" s="3">
        <v>0</v>
      </c>
      <c r="J613" t="s">
        <v>21</v>
      </c>
      <c r="K613" t="s">
        <v>173</v>
      </c>
    </row>
    <row r="614" spans="1:11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s="3">
        <v>0</v>
      </c>
      <c r="I614" s="3">
        <v>0</v>
      </c>
      <c r="J614" t="s">
        <v>21</v>
      </c>
      <c r="K614" t="s">
        <v>56</v>
      </c>
    </row>
    <row r="615" spans="1:11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 s="3">
        <v>0</v>
      </c>
      <c r="I615" s="3">
        <v>0</v>
      </c>
      <c r="J615" t="s">
        <v>21</v>
      </c>
      <c r="K615" t="s">
        <v>56</v>
      </c>
    </row>
    <row r="616" spans="1:11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 s="3">
        <v>0</v>
      </c>
      <c r="I616" s="3">
        <v>0</v>
      </c>
      <c r="J616" t="s">
        <v>21</v>
      </c>
      <c r="K616" t="s">
        <v>56</v>
      </c>
    </row>
    <row r="617" spans="1:11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3">
        <v>0</v>
      </c>
      <c r="I617" s="3">
        <v>0</v>
      </c>
      <c r="J617" t="s">
        <v>21</v>
      </c>
      <c r="K617" t="s">
        <v>56</v>
      </c>
    </row>
    <row r="618" spans="1:11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s="3">
        <v>0</v>
      </c>
      <c r="I618" s="3">
        <v>0</v>
      </c>
      <c r="J618" t="s">
        <v>21</v>
      </c>
      <c r="K618" t="s">
        <v>56</v>
      </c>
    </row>
    <row r="619" spans="1:11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 s="3">
        <v>0</v>
      </c>
      <c r="I619" s="3">
        <v>0</v>
      </c>
      <c r="J619" t="s">
        <v>21</v>
      </c>
      <c r="K619" t="s">
        <v>56</v>
      </c>
    </row>
    <row r="620" spans="1:11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 s="3">
        <v>0</v>
      </c>
      <c r="I620" s="3">
        <v>0</v>
      </c>
      <c r="J620" t="s">
        <v>21</v>
      </c>
      <c r="K620" t="s">
        <v>56</v>
      </c>
    </row>
    <row r="621" spans="1:11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3">
        <v>0</v>
      </c>
      <c r="I621" s="3">
        <v>0</v>
      </c>
      <c r="J621" t="s">
        <v>21</v>
      </c>
      <c r="K621" t="s">
        <v>56</v>
      </c>
    </row>
    <row r="622" spans="1:11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3">
        <v>0</v>
      </c>
      <c r="I622" s="3">
        <v>118000000</v>
      </c>
      <c r="J622" t="s">
        <v>18</v>
      </c>
      <c r="K622" t="s">
        <v>256</v>
      </c>
    </row>
    <row r="623" spans="1:11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3">
        <v>0</v>
      </c>
      <c r="I623" s="3">
        <v>133000000</v>
      </c>
      <c r="J623" t="s">
        <v>18</v>
      </c>
      <c r="K623" t="s">
        <v>256</v>
      </c>
    </row>
    <row r="624" spans="1:11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3">
        <v>0</v>
      </c>
      <c r="I624" s="3">
        <v>139000000</v>
      </c>
      <c r="J624" t="s">
        <v>18</v>
      </c>
      <c r="K624" t="s">
        <v>256</v>
      </c>
    </row>
    <row r="625" spans="1:11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3">
        <v>0</v>
      </c>
      <c r="I625" s="3">
        <v>148000000</v>
      </c>
      <c r="J625" t="s">
        <v>18</v>
      </c>
      <c r="K625" t="s">
        <v>256</v>
      </c>
    </row>
    <row r="626" spans="1:11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3">
        <v>137354000</v>
      </c>
      <c r="I626" s="3">
        <v>0</v>
      </c>
      <c r="J626" t="s">
        <v>21</v>
      </c>
      <c r="K626" t="s">
        <v>258</v>
      </c>
    </row>
    <row r="627" spans="1:11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3">
        <v>147696000</v>
      </c>
      <c r="I627" s="3">
        <v>0</v>
      </c>
      <c r="J627" t="s">
        <v>21</v>
      </c>
      <c r="K627" t="s">
        <v>258</v>
      </c>
    </row>
    <row r="628" spans="1:11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3">
        <v>142751000</v>
      </c>
      <c r="I628" s="3">
        <v>0</v>
      </c>
      <c r="J628" t="s">
        <v>21</v>
      </c>
      <c r="K628" t="s">
        <v>258</v>
      </c>
    </row>
    <row r="629" spans="1:11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3">
        <v>132892000</v>
      </c>
      <c r="I629" s="3">
        <v>0</v>
      </c>
      <c r="J629" t="s">
        <v>21</v>
      </c>
      <c r="K629" t="s">
        <v>258</v>
      </c>
    </row>
    <row r="630" spans="1:11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3">
        <v>0</v>
      </c>
      <c r="I630" s="3">
        <v>0</v>
      </c>
      <c r="J630" t="s">
        <v>12</v>
      </c>
      <c r="K630" t="s">
        <v>260</v>
      </c>
    </row>
    <row r="631" spans="1:11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3">
        <v>0</v>
      </c>
      <c r="I631" s="3">
        <v>0</v>
      </c>
      <c r="J631" t="s">
        <v>12</v>
      </c>
      <c r="K631" t="s">
        <v>260</v>
      </c>
    </row>
    <row r="632" spans="1:11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3">
        <v>0</v>
      </c>
      <c r="I632" s="3">
        <v>0</v>
      </c>
      <c r="J632" t="s">
        <v>12</v>
      </c>
      <c r="K632" t="s">
        <v>260</v>
      </c>
    </row>
    <row r="633" spans="1:11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3">
        <v>0</v>
      </c>
      <c r="I633" s="3">
        <v>0</v>
      </c>
      <c r="J633" t="s">
        <v>12</v>
      </c>
      <c r="K633" t="s">
        <v>260</v>
      </c>
    </row>
    <row r="634" spans="1:11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s="3">
        <v>0</v>
      </c>
      <c r="I634" s="3">
        <v>0</v>
      </c>
      <c r="J634" t="s">
        <v>12</v>
      </c>
      <c r="K634" t="s">
        <v>156</v>
      </c>
    </row>
    <row r="635" spans="1:11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 s="3">
        <v>0</v>
      </c>
      <c r="I635" s="3">
        <v>0</v>
      </c>
      <c r="J635" t="s">
        <v>12</v>
      </c>
      <c r="K635" t="s">
        <v>156</v>
      </c>
    </row>
    <row r="636" spans="1:11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 s="3">
        <v>0</v>
      </c>
      <c r="I636" s="3">
        <v>0</v>
      </c>
      <c r="J636" t="s">
        <v>12</v>
      </c>
      <c r="K636" t="s">
        <v>156</v>
      </c>
    </row>
    <row r="637" spans="1:11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 s="3">
        <v>0</v>
      </c>
      <c r="I637" s="3">
        <v>0</v>
      </c>
      <c r="J637" t="s">
        <v>12</v>
      </c>
      <c r="K637" t="s">
        <v>156</v>
      </c>
    </row>
    <row r="638" spans="1:11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3">
        <v>112000000</v>
      </c>
      <c r="I638" s="3">
        <v>0</v>
      </c>
      <c r="J638" t="s">
        <v>58</v>
      </c>
      <c r="K638" t="s">
        <v>192</v>
      </c>
    </row>
    <row r="639" spans="1:11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3">
        <v>115600000</v>
      </c>
      <c r="I639" s="3">
        <v>0</v>
      </c>
      <c r="J639" t="s">
        <v>58</v>
      </c>
      <c r="K639" t="s">
        <v>192</v>
      </c>
    </row>
    <row r="640" spans="1:11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3">
        <v>126300000</v>
      </c>
      <c r="I640" s="3">
        <v>0</v>
      </c>
      <c r="J640" t="s">
        <v>58</v>
      </c>
      <c r="K640" t="s">
        <v>192</v>
      </c>
    </row>
    <row r="641" spans="1:11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3">
        <v>143700000</v>
      </c>
      <c r="I641" s="3">
        <v>0</v>
      </c>
      <c r="J641" t="s">
        <v>58</v>
      </c>
      <c r="K641" t="s">
        <v>192</v>
      </c>
    </row>
    <row r="642" spans="1:11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s="3">
        <v>0</v>
      </c>
      <c r="I642" s="3">
        <v>160828000</v>
      </c>
      <c r="J642" t="s">
        <v>51</v>
      </c>
      <c r="K642" t="s">
        <v>264</v>
      </c>
    </row>
    <row r="643" spans="1:11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 s="3">
        <v>0</v>
      </c>
      <c r="I643" s="3">
        <v>170814000</v>
      </c>
      <c r="J643" t="s">
        <v>51</v>
      </c>
      <c r="K643" t="s">
        <v>264</v>
      </c>
    </row>
    <row r="644" spans="1:11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 s="3">
        <v>0</v>
      </c>
      <c r="I644" s="3">
        <v>174796000</v>
      </c>
      <c r="J644" t="s">
        <v>51</v>
      </c>
      <c r="K644" t="s">
        <v>264</v>
      </c>
    </row>
    <row r="645" spans="1:11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 s="3">
        <v>0</v>
      </c>
      <c r="I645" s="3">
        <v>193585000</v>
      </c>
      <c r="J645" t="s">
        <v>51</v>
      </c>
      <c r="K645" t="s">
        <v>264</v>
      </c>
    </row>
    <row r="646" spans="1:11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3">
        <v>132460000</v>
      </c>
      <c r="I646" s="3">
        <v>0</v>
      </c>
      <c r="J646" t="s">
        <v>21</v>
      </c>
      <c r="K646" t="s">
        <v>33</v>
      </c>
    </row>
    <row r="647" spans="1:11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3">
        <v>134300000</v>
      </c>
      <c r="I647" s="3">
        <v>0</v>
      </c>
      <c r="J647" t="s">
        <v>21</v>
      </c>
      <c r="K647" t="s">
        <v>33</v>
      </c>
    </row>
    <row r="648" spans="1:11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3">
        <v>143969000</v>
      </c>
      <c r="I648" s="3">
        <v>0</v>
      </c>
      <c r="J648" t="s">
        <v>21</v>
      </c>
      <c r="K648" t="s">
        <v>33</v>
      </c>
    </row>
    <row r="649" spans="1:11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3">
        <v>130593000</v>
      </c>
      <c r="I649" s="3">
        <v>0</v>
      </c>
      <c r="J649" t="s">
        <v>21</v>
      </c>
      <c r="K649" t="s">
        <v>33</v>
      </c>
    </row>
    <row r="650" spans="1:11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>
        <v>0</v>
      </c>
      <c r="G650" s="2">
        <v>2676141000</v>
      </c>
      <c r="H650" s="3">
        <v>0</v>
      </c>
      <c r="I650" s="3">
        <v>1266807000</v>
      </c>
      <c r="J650" t="s">
        <v>181</v>
      </c>
      <c r="K650" t="s">
        <v>182</v>
      </c>
    </row>
    <row r="651" spans="1:11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>
        <v>0</v>
      </c>
      <c r="G651" s="2">
        <v>2616000000</v>
      </c>
      <c r="H651" s="3">
        <v>0</v>
      </c>
      <c r="I651" s="3">
        <v>1170000000</v>
      </c>
      <c r="J651" t="s">
        <v>181</v>
      </c>
      <c r="K651" t="s">
        <v>182</v>
      </c>
    </row>
    <row r="652" spans="1:11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>
        <v>0</v>
      </c>
      <c r="G652" s="2">
        <v>2671000000</v>
      </c>
      <c r="H652" s="3">
        <v>0</v>
      </c>
      <c r="I652" s="3">
        <v>1139000000</v>
      </c>
      <c r="J652" t="s">
        <v>181</v>
      </c>
      <c r="K652" t="s">
        <v>182</v>
      </c>
    </row>
    <row r="653" spans="1:11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>
        <v>0</v>
      </c>
      <c r="G653" s="2">
        <v>3275000000</v>
      </c>
      <c r="H653" s="3">
        <v>0</v>
      </c>
      <c r="I653" s="3">
        <v>1320000000</v>
      </c>
      <c r="J653" t="s">
        <v>181</v>
      </c>
      <c r="K653" t="s">
        <v>182</v>
      </c>
    </row>
    <row r="654" spans="1:11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3">
        <v>0</v>
      </c>
      <c r="I654" s="3">
        <v>0</v>
      </c>
      <c r="J654" t="s">
        <v>12</v>
      </c>
      <c r="K654" t="s">
        <v>90</v>
      </c>
    </row>
    <row r="655" spans="1:11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3">
        <v>0</v>
      </c>
      <c r="I655" s="3">
        <v>0</v>
      </c>
      <c r="J655" t="s">
        <v>12</v>
      </c>
      <c r="K655" t="s">
        <v>90</v>
      </c>
    </row>
    <row r="656" spans="1:11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3">
        <v>0</v>
      </c>
      <c r="I656" s="3">
        <v>0</v>
      </c>
      <c r="J656" t="s">
        <v>12</v>
      </c>
      <c r="K656" t="s">
        <v>90</v>
      </c>
    </row>
    <row r="657" spans="1:11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3">
        <v>0</v>
      </c>
      <c r="I657" s="3">
        <v>0</v>
      </c>
      <c r="J657" t="s">
        <v>12</v>
      </c>
      <c r="K657" t="s">
        <v>90</v>
      </c>
    </row>
    <row r="658" spans="1:11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s="3">
        <v>0</v>
      </c>
      <c r="I658" s="3">
        <v>768820000</v>
      </c>
      <c r="J658" t="s">
        <v>51</v>
      </c>
      <c r="K658" t="s">
        <v>264</v>
      </c>
    </row>
    <row r="659" spans="1:11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 s="3">
        <v>0</v>
      </c>
      <c r="I659" s="3">
        <v>749722000</v>
      </c>
      <c r="J659" t="s">
        <v>51</v>
      </c>
      <c r="K659" t="s">
        <v>264</v>
      </c>
    </row>
    <row r="660" spans="1:11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 s="3">
        <v>0</v>
      </c>
      <c r="I660" s="3">
        <v>708406000</v>
      </c>
      <c r="J660" t="s">
        <v>51</v>
      </c>
      <c r="K660" t="s">
        <v>264</v>
      </c>
    </row>
    <row r="661" spans="1:11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 s="3">
        <v>0</v>
      </c>
      <c r="I661" s="3">
        <v>643689000</v>
      </c>
      <c r="J661" t="s">
        <v>51</v>
      </c>
      <c r="K661" t="s">
        <v>264</v>
      </c>
    </row>
    <row r="662" spans="1:11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3">
        <v>1760000000</v>
      </c>
      <c r="I662" s="3">
        <v>0</v>
      </c>
      <c r="J662" t="s">
        <v>24</v>
      </c>
      <c r="K662" t="s">
        <v>65</v>
      </c>
    </row>
    <row r="663" spans="1:11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3">
        <v>2120000000</v>
      </c>
      <c r="I663" s="3">
        <v>0</v>
      </c>
      <c r="J663" t="s">
        <v>24</v>
      </c>
      <c r="K663" t="s">
        <v>65</v>
      </c>
    </row>
    <row r="664" spans="1:11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3">
        <v>2854000000</v>
      </c>
      <c r="I664" s="3">
        <v>0</v>
      </c>
      <c r="J664" t="s">
        <v>24</v>
      </c>
      <c r="K664" t="s">
        <v>65</v>
      </c>
    </row>
    <row r="665" spans="1:11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3">
        <v>3014000000</v>
      </c>
      <c r="I665" s="3">
        <v>0</v>
      </c>
      <c r="J665" t="s">
        <v>24</v>
      </c>
      <c r="K665" t="s">
        <v>65</v>
      </c>
    </row>
    <row r="666" spans="1:11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3">
        <v>0</v>
      </c>
      <c r="I666" s="3">
        <v>0</v>
      </c>
      <c r="J666" t="s">
        <v>35</v>
      </c>
      <c r="K666" t="s">
        <v>123</v>
      </c>
    </row>
    <row r="667" spans="1:11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3">
        <v>0</v>
      </c>
      <c r="I667" s="3">
        <v>0</v>
      </c>
      <c r="J667" t="s">
        <v>35</v>
      </c>
      <c r="K667" t="s">
        <v>123</v>
      </c>
    </row>
    <row r="668" spans="1:11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3">
        <v>0</v>
      </c>
      <c r="I668" s="3">
        <v>0</v>
      </c>
      <c r="J668" t="s">
        <v>35</v>
      </c>
      <c r="K668" t="s">
        <v>123</v>
      </c>
    </row>
    <row r="669" spans="1:11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3">
        <v>0</v>
      </c>
      <c r="I669" s="3">
        <v>0</v>
      </c>
      <c r="J669" t="s">
        <v>35</v>
      </c>
      <c r="K669" t="s">
        <v>123</v>
      </c>
    </row>
    <row r="670" spans="1:11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3">
        <v>710000000</v>
      </c>
      <c r="I670" s="3">
        <v>31000000</v>
      </c>
      <c r="J670" t="s">
        <v>21</v>
      </c>
      <c r="K670" t="s">
        <v>88</v>
      </c>
    </row>
    <row r="671" spans="1:11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3">
        <v>815000000</v>
      </c>
      <c r="I671" s="3">
        <v>33000000</v>
      </c>
      <c r="J671" t="s">
        <v>21</v>
      </c>
      <c r="K671" t="s">
        <v>88</v>
      </c>
    </row>
    <row r="672" spans="1:11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3">
        <v>769000000</v>
      </c>
      <c r="I672" s="3">
        <v>54000000</v>
      </c>
      <c r="J672" t="s">
        <v>21</v>
      </c>
      <c r="K672" t="s">
        <v>88</v>
      </c>
    </row>
    <row r="673" spans="1:11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3">
        <v>742000000</v>
      </c>
      <c r="I673" s="3">
        <v>64000000</v>
      </c>
      <c r="J673" t="s">
        <v>21</v>
      </c>
      <c r="K673" t="s">
        <v>88</v>
      </c>
    </row>
    <row r="674" spans="1:11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3">
        <v>0</v>
      </c>
      <c r="I674" s="3">
        <v>0</v>
      </c>
      <c r="J674" t="s">
        <v>18</v>
      </c>
      <c r="K674" t="s">
        <v>244</v>
      </c>
    </row>
    <row r="675" spans="1:11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3">
        <v>0</v>
      </c>
      <c r="I675" s="3">
        <v>0</v>
      </c>
      <c r="J675" t="s">
        <v>18</v>
      </c>
      <c r="K675" t="s">
        <v>244</v>
      </c>
    </row>
    <row r="676" spans="1:11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3">
        <v>0</v>
      </c>
      <c r="I676" s="3">
        <v>0</v>
      </c>
      <c r="J676" t="s">
        <v>18</v>
      </c>
      <c r="K676" t="s">
        <v>244</v>
      </c>
    </row>
    <row r="677" spans="1:11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3">
        <v>0</v>
      </c>
      <c r="I677" s="3">
        <v>0</v>
      </c>
      <c r="J677" t="s">
        <v>18</v>
      </c>
      <c r="K677" t="s">
        <v>244</v>
      </c>
    </row>
    <row r="678" spans="1:11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3">
        <v>0</v>
      </c>
      <c r="I678" s="3">
        <v>98383000</v>
      </c>
      <c r="J678" t="s">
        <v>18</v>
      </c>
      <c r="K678" t="s">
        <v>78</v>
      </c>
    </row>
    <row r="679" spans="1:11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3">
        <v>0</v>
      </c>
      <c r="I679" s="3">
        <v>133957000</v>
      </c>
      <c r="J679" t="s">
        <v>18</v>
      </c>
      <c r="K679" t="s">
        <v>78</v>
      </c>
    </row>
    <row r="680" spans="1:11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3">
        <v>0</v>
      </c>
      <c r="I680" s="3">
        <v>148313000</v>
      </c>
      <c r="J680" t="s">
        <v>18</v>
      </c>
      <c r="K680" t="s">
        <v>78</v>
      </c>
    </row>
    <row r="681" spans="1:11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3">
        <v>0</v>
      </c>
      <c r="I681" s="3">
        <v>141675000</v>
      </c>
      <c r="J681" t="s">
        <v>18</v>
      </c>
      <c r="K681" t="s">
        <v>78</v>
      </c>
    </row>
    <row r="682" spans="1:11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s="3">
        <v>0</v>
      </c>
      <c r="I682" s="3">
        <v>0</v>
      </c>
      <c r="J682" t="s">
        <v>21</v>
      </c>
      <c r="K682" t="s">
        <v>38</v>
      </c>
    </row>
    <row r="683" spans="1:11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 s="3">
        <v>0</v>
      </c>
      <c r="I683" s="3">
        <v>0</v>
      </c>
      <c r="J683" t="s">
        <v>21</v>
      </c>
      <c r="K683" t="s">
        <v>38</v>
      </c>
    </row>
    <row r="684" spans="1:11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3">
        <v>0</v>
      </c>
      <c r="I684" s="3">
        <v>0</v>
      </c>
      <c r="J684" t="s">
        <v>21</v>
      </c>
      <c r="K684" t="s">
        <v>38</v>
      </c>
    </row>
    <row r="685" spans="1:11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3">
        <v>0</v>
      </c>
      <c r="I685" s="3">
        <v>0</v>
      </c>
      <c r="J685" t="s">
        <v>21</v>
      </c>
      <c r="K685" t="s">
        <v>38</v>
      </c>
    </row>
    <row r="686" spans="1:11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>
        <v>0</v>
      </c>
      <c r="H686" s="3">
        <v>0</v>
      </c>
      <c r="I686" s="3">
        <v>0</v>
      </c>
      <c r="J686" t="s">
        <v>18</v>
      </c>
      <c r="K686" t="s">
        <v>256</v>
      </c>
    </row>
    <row r="687" spans="1:11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>
        <v>0</v>
      </c>
      <c r="H687" s="3">
        <v>0</v>
      </c>
      <c r="I687" s="3">
        <v>0</v>
      </c>
      <c r="J687" t="s">
        <v>18</v>
      </c>
      <c r="K687" t="s">
        <v>256</v>
      </c>
    </row>
    <row r="688" spans="1:11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>
        <v>0</v>
      </c>
      <c r="H688" s="3">
        <v>0</v>
      </c>
      <c r="I688" s="3">
        <v>0</v>
      </c>
      <c r="J688" t="s">
        <v>18</v>
      </c>
      <c r="K688" t="s">
        <v>256</v>
      </c>
    </row>
    <row r="689" spans="1:11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>
        <v>0</v>
      </c>
      <c r="H689" s="3">
        <v>0</v>
      </c>
      <c r="I689" s="3">
        <v>0</v>
      </c>
      <c r="J689" t="s">
        <v>18</v>
      </c>
      <c r="K689" t="s">
        <v>256</v>
      </c>
    </row>
    <row r="690" spans="1:11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3">
        <v>325773000</v>
      </c>
      <c r="I690" s="3">
        <v>0</v>
      </c>
      <c r="J690" t="s">
        <v>18</v>
      </c>
      <c r="K690" t="s">
        <v>277</v>
      </c>
    </row>
    <row r="691" spans="1:11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3">
        <v>364923000</v>
      </c>
      <c r="I691" s="3">
        <v>0</v>
      </c>
      <c r="J691" t="s">
        <v>18</v>
      </c>
      <c r="K691" t="s">
        <v>277</v>
      </c>
    </row>
    <row r="692" spans="1:11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3">
        <v>395121000</v>
      </c>
      <c r="I692" s="3">
        <v>0</v>
      </c>
      <c r="J692" t="s">
        <v>18</v>
      </c>
      <c r="K692" t="s">
        <v>277</v>
      </c>
    </row>
    <row r="693" spans="1:11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3">
        <v>427043000</v>
      </c>
      <c r="I693" s="3">
        <v>0</v>
      </c>
      <c r="J693" t="s">
        <v>18</v>
      </c>
      <c r="K693" t="s">
        <v>277</v>
      </c>
    </row>
    <row r="694" spans="1:11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3">
        <v>0</v>
      </c>
      <c r="I694" s="3">
        <v>0</v>
      </c>
      <c r="J694" t="s">
        <v>18</v>
      </c>
      <c r="K694" t="s">
        <v>279</v>
      </c>
    </row>
    <row r="695" spans="1:11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3">
        <v>0</v>
      </c>
      <c r="I695" s="3">
        <v>0</v>
      </c>
      <c r="J695" t="s">
        <v>18</v>
      </c>
      <c r="K695" t="s">
        <v>279</v>
      </c>
    </row>
    <row r="696" spans="1:11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3">
        <v>0</v>
      </c>
      <c r="I696" s="3">
        <v>0</v>
      </c>
      <c r="J696" t="s">
        <v>18</v>
      </c>
      <c r="K696" t="s">
        <v>279</v>
      </c>
    </row>
    <row r="697" spans="1:11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3">
        <v>0</v>
      </c>
      <c r="I697" s="3">
        <v>0</v>
      </c>
      <c r="J697" t="s">
        <v>18</v>
      </c>
      <c r="K697" t="s">
        <v>279</v>
      </c>
    </row>
    <row r="698" spans="1:11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3">
        <v>0</v>
      </c>
      <c r="I698" s="3">
        <v>0</v>
      </c>
      <c r="J698" t="s">
        <v>12</v>
      </c>
      <c r="K698" t="s">
        <v>281</v>
      </c>
    </row>
    <row r="699" spans="1:11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3">
        <v>0</v>
      </c>
      <c r="I699" s="3">
        <v>0</v>
      </c>
      <c r="J699" t="s">
        <v>12</v>
      </c>
      <c r="K699" t="s">
        <v>281</v>
      </c>
    </row>
    <row r="700" spans="1:11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3">
        <v>0</v>
      </c>
      <c r="I700" s="3">
        <v>0</v>
      </c>
      <c r="J700" t="s">
        <v>12</v>
      </c>
      <c r="K700" t="s">
        <v>281</v>
      </c>
    </row>
    <row r="701" spans="1:11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3">
        <v>0</v>
      </c>
      <c r="I701" s="3">
        <v>0</v>
      </c>
      <c r="J701" t="s">
        <v>12</v>
      </c>
      <c r="K701" t="s">
        <v>281</v>
      </c>
    </row>
    <row r="702" spans="1:11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3">
        <v>0</v>
      </c>
      <c r="I702" s="3">
        <v>0</v>
      </c>
      <c r="J702" t="s">
        <v>82</v>
      </c>
      <c r="K702" t="s">
        <v>113</v>
      </c>
    </row>
    <row r="703" spans="1:11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3">
        <v>0</v>
      </c>
      <c r="I703" s="3">
        <v>0</v>
      </c>
      <c r="J703" t="s">
        <v>82</v>
      </c>
      <c r="K703" t="s">
        <v>113</v>
      </c>
    </row>
    <row r="704" spans="1:11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3">
        <v>0</v>
      </c>
      <c r="I704" s="3">
        <v>0</v>
      </c>
      <c r="J704" t="s">
        <v>82</v>
      </c>
      <c r="K704" t="s">
        <v>113</v>
      </c>
    </row>
    <row r="705" spans="1:11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3">
        <v>0</v>
      </c>
      <c r="I705" s="3">
        <v>0</v>
      </c>
      <c r="J705" t="s">
        <v>82</v>
      </c>
      <c r="K705" t="s">
        <v>113</v>
      </c>
    </row>
    <row r="706" spans="1:11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s="3">
        <v>0</v>
      </c>
      <c r="I706" s="3">
        <v>0</v>
      </c>
      <c r="J706" t="s">
        <v>18</v>
      </c>
      <c r="K706" t="s">
        <v>277</v>
      </c>
    </row>
    <row r="707" spans="1:11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3">
        <v>0</v>
      </c>
      <c r="I707" s="3">
        <v>0</v>
      </c>
      <c r="J707" t="s">
        <v>18</v>
      </c>
      <c r="K707" t="s">
        <v>277</v>
      </c>
    </row>
    <row r="708" spans="1:11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3">
        <v>0</v>
      </c>
      <c r="I708" s="3">
        <v>0</v>
      </c>
      <c r="J708" t="s">
        <v>18</v>
      </c>
      <c r="K708" t="s">
        <v>277</v>
      </c>
    </row>
    <row r="709" spans="1:11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3">
        <v>0</v>
      </c>
      <c r="I709" s="3">
        <v>0</v>
      </c>
      <c r="J709" t="s">
        <v>18</v>
      </c>
      <c r="K709" t="s">
        <v>277</v>
      </c>
    </row>
    <row r="710" spans="1:11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3">
        <v>201197000</v>
      </c>
      <c r="I710" s="3">
        <v>92369000</v>
      </c>
      <c r="J710" t="s">
        <v>18</v>
      </c>
      <c r="K710" t="s">
        <v>285</v>
      </c>
    </row>
    <row r="711" spans="1:11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3">
        <v>207591000</v>
      </c>
      <c r="I711" s="3">
        <v>125876000</v>
      </c>
      <c r="J711" t="s">
        <v>18</v>
      </c>
      <c r="K711" t="s">
        <v>285</v>
      </c>
    </row>
    <row r="712" spans="1:11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3">
        <v>222556000</v>
      </c>
      <c r="I712" s="3">
        <v>99794000</v>
      </c>
      <c r="J712" t="s">
        <v>18</v>
      </c>
      <c r="K712" t="s">
        <v>285</v>
      </c>
    </row>
    <row r="713" spans="1:11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3">
        <v>242944000</v>
      </c>
      <c r="I713" s="3">
        <v>86171000</v>
      </c>
      <c r="J713" t="s">
        <v>18</v>
      </c>
      <c r="K713" t="s">
        <v>285</v>
      </c>
    </row>
    <row r="714" spans="1:11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s="3">
        <v>0</v>
      </c>
      <c r="I714" s="3">
        <v>193937000</v>
      </c>
      <c r="J714" t="s">
        <v>46</v>
      </c>
      <c r="K714" t="s">
        <v>104</v>
      </c>
    </row>
    <row r="715" spans="1:11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 s="3">
        <v>0</v>
      </c>
      <c r="I715" s="3">
        <v>131409000</v>
      </c>
      <c r="J715" t="s">
        <v>46</v>
      </c>
      <c r="K715" t="s">
        <v>104</v>
      </c>
    </row>
    <row r="716" spans="1:11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 s="3">
        <v>0</v>
      </c>
      <c r="I716" s="3">
        <v>120266000</v>
      </c>
      <c r="J716" t="s">
        <v>46</v>
      </c>
      <c r="K716" t="s">
        <v>104</v>
      </c>
    </row>
    <row r="717" spans="1:11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 s="3">
        <v>0</v>
      </c>
      <c r="I717" s="3">
        <v>127821000</v>
      </c>
      <c r="J717" t="s">
        <v>46</v>
      </c>
      <c r="K717" t="s">
        <v>104</v>
      </c>
    </row>
    <row r="718" spans="1:11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3">
        <v>0</v>
      </c>
      <c r="I718" s="3">
        <v>0</v>
      </c>
      <c r="J718" t="s">
        <v>18</v>
      </c>
      <c r="K718" t="s">
        <v>288</v>
      </c>
    </row>
    <row r="719" spans="1:11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3">
        <v>0</v>
      </c>
      <c r="I719" s="3">
        <v>0</v>
      </c>
      <c r="J719" t="s">
        <v>18</v>
      </c>
      <c r="K719" t="s">
        <v>288</v>
      </c>
    </row>
    <row r="720" spans="1:11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3">
        <v>0</v>
      </c>
      <c r="I720" s="3">
        <v>0</v>
      </c>
      <c r="J720" t="s">
        <v>18</v>
      </c>
      <c r="K720" t="s">
        <v>288</v>
      </c>
    </row>
    <row r="721" spans="1:11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3">
        <v>0</v>
      </c>
      <c r="I721" s="3">
        <v>0</v>
      </c>
      <c r="J721" t="s">
        <v>18</v>
      </c>
      <c r="K721" t="s">
        <v>288</v>
      </c>
    </row>
    <row r="722" spans="1:11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3">
        <v>0</v>
      </c>
      <c r="I722" s="3">
        <v>1679000000</v>
      </c>
      <c r="J722" t="s">
        <v>24</v>
      </c>
      <c r="K722" t="s">
        <v>198</v>
      </c>
    </row>
    <row r="723" spans="1:11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3">
        <v>0</v>
      </c>
      <c r="I723" s="3">
        <v>1753000000</v>
      </c>
      <c r="J723" t="s">
        <v>24</v>
      </c>
      <c r="K723" t="s">
        <v>198</v>
      </c>
    </row>
    <row r="724" spans="1:11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3">
        <v>0</v>
      </c>
      <c r="I724" s="3">
        <v>1820000000</v>
      </c>
      <c r="J724" t="s">
        <v>24</v>
      </c>
      <c r="K724" t="s">
        <v>198</v>
      </c>
    </row>
    <row r="725" spans="1:11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3">
        <v>0</v>
      </c>
      <c r="I725" s="3">
        <v>1904000000</v>
      </c>
      <c r="J725" t="s">
        <v>24</v>
      </c>
      <c r="K725" t="s">
        <v>198</v>
      </c>
    </row>
    <row r="726" spans="1:11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s="3">
        <v>0</v>
      </c>
      <c r="I726" s="3">
        <v>506220000</v>
      </c>
      <c r="J726" t="s">
        <v>51</v>
      </c>
      <c r="K726" t="s">
        <v>52</v>
      </c>
    </row>
    <row r="727" spans="1:11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 s="3">
        <v>0</v>
      </c>
      <c r="I727" s="3">
        <v>865800000</v>
      </c>
      <c r="J727" t="s">
        <v>51</v>
      </c>
      <c r="K727" t="s">
        <v>52</v>
      </c>
    </row>
    <row r="728" spans="1:11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 s="3">
        <v>0</v>
      </c>
      <c r="I728" s="3">
        <v>844130000</v>
      </c>
      <c r="J728" t="s">
        <v>51</v>
      </c>
      <c r="K728" t="s">
        <v>52</v>
      </c>
    </row>
    <row r="729" spans="1:11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 s="3">
        <v>0</v>
      </c>
      <c r="I729" s="3">
        <v>826240000</v>
      </c>
      <c r="J729" t="s">
        <v>51</v>
      </c>
      <c r="K729" t="s">
        <v>52</v>
      </c>
    </row>
    <row r="730" spans="1:11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>
        <v>0</v>
      </c>
      <c r="G730" s="2">
        <v>401324000</v>
      </c>
      <c r="H730" s="3">
        <v>0</v>
      </c>
      <c r="I730" s="3">
        <v>423312000</v>
      </c>
      <c r="J730" t="s">
        <v>51</v>
      </c>
      <c r="K730" t="s">
        <v>52</v>
      </c>
    </row>
    <row r="731" spans="1:11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>
        <v>0</v>
      </c>
      <c r="G731" s="2">
        <v>463059000</v>
      </c>
      <c r="H731" s="3">
        <v>0</v>
      </c>
      <c r="I731" s="3">
        <v>455016000</v>
      </c>
      <c r="J731" t="s">
        <v>51</v>
      </c>
      <c r="K731" t="s">
        <v>52</v>
      </c>
    </row>
    <row r="732" spans="1:11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>
        <v>0</v>
      </c>
      <c r="G732" s="2">
        <v>706644000</v>
      </c>
      <c r="H732" s="3">
        <v>0</v>
      </c>
      <c r="I732" s="3">
        <v>504905000</v>
      </c>
      <c r="J732" t="s">
        <v>51</v>
      </c>
      <c r="K732" t="s">
        <v>52</v>
      </c>
    </row>
    <row r="733" spans="1:11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>
        <v>0</v>
      </c>
      <c r="G733" s="2">
        <v>842010000</v>
      </c>
      <c r="H733" s="3">
        <v>0</v>
      </c>
      <c r="I733" s="3">
        <v>568108000</v>
      </c>
      <c r="J733" t="s">
        <v>51</v>
      </c>
      <c r="K733" t="s">
        <v>52</v>
      </c>
    </row>
    <row r="734" spans="1:11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3">
        <v>0</v>
      </c>
      <c r="I734" s="3">
        <v>1568000000</v>
      </c>
      <c r="J734" t="s">
        <v>18</v>
      </c>
      <c r="K734" t="s">
        <v>293</v>
      </c>
    </row>
    <row r="735" spans="1:11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3">
        <v>0</v>
      </c>
      <c r="I735" s="3">
        <v>1627000000</v>
      </c>
      <c r="J735" t="s">
        <v>18</v>
      </c>
      <c r="K735" t="s">
        <v>293</v>
      </c>
    </row>
    <row r="736" spans="1:11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3">
        <v>0</v>
      </c>
      <c r="I736" s="3">
        <v>1640000000</v>
      </c>
      <c r="J736" t="s">
        <v>18</v>
      </c>
      <c r="K736" t="s">
        <v>293</v>
      </c>
    </row>
    <row r="737" spans="1:11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3">
        <v>0</v>
      </c>
      <c r="I737" s="3">
        <v>1690000000</v>
      </c>
      <c r="J737" t="s">
        <v>18</v>
      </c>
      <c r="K737" t="s">
        <v>293</v>
      </c>
    </row>
    <row r="738" spans="1:11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3">
        <v>0</v>
      </c>
      <c r="I738" s="3">
        <v>2866000000</v>
      </c>
      <c r="J738" t="s">
        <v>82</v>
      </c>
      <c r="K738" t="s">
        <v>143</v>
      </c>
    </row>
    <row r="739" spans="1:11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3">
        <v>0</v>
      </c>
      <c r="I739" s="3">
        <v>2687000000</v>
      </c>
      <c r="J739" t="s">
        <v>82</v>
      </c>
      <c r="K739" t="s">
        <v>143</v>
      </c>
    </row>
    <row r="740" spans="1:11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3">
        <v>0</v>
      </c>
      <c r="I740" s="3">
        <v>3224000000</v>
      </c>
      <c r="J740" t="s">
        <v>82</v>
      </c>
      <c r="K740" t="s">
        <v>143</v>
      </c>
    </row>
    <row r="741" spans="1:11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 s="3">
        <v>0</v>
      </c>
      <c r="I741" s="3">
        <v>3955000000</v>
      </c>
      <c r="J741" t="s">
        <v>82</v>
      </c>
      <c r="K741" t="s">
        <v>143</v>
      </c>
    </row>
    <row r="742" spans="1:11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>
        <v>0</v>
      </c>
      <c r="H742" s="3">
        <v>0</v>
      </c>
      <c r="I742" s="3">
        <v>7080000000</v>
      </c>
      <c r="J742" t="s">
        <v>46</v>
      </c>
      <c r="K742" t="s">
        <v>49</v>
      </c>
    </row>
    <row r="743" spans="1:11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>
        <v>0</v>
      </c>
      <c r="H743" s="3">
        <v>0</v>
      </c>
      <c r="I743" s="3">
        <v>5970000000</v>
      </c>
      <c r="J743" t="s">
        <v>46</v>
      </c>
      <c r="K743" t="s">
        <v>49</v>
      </c>
    </row>
    <row r="744" spans="1:11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>
        <v>0</v>
      </c>
      <c r="H744" s="3">
        <v>0</v>
      </c>
      <c r="I744" s="3">
        <v>5757000000</v>
      </c>
      <c r="J744" t="s">
        <v>46</v>
      </c>
      <c r="K744" t="s">
        <v>49</v>
      </c>
    </row>
    <row r="745" spans="1:11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>
        <v>0</v>
      </c>
      <c r="H745" s="3">
        <v>0</v>
      </c>
      <c r="I745" s="3">
        <v>5274000000</v>
      </c>
      <c r="J745" t="s">
        <v>46</v>
      </c>
      <c r="K745" t="s">
        <v>49</v>
      </c>
    </row>
    <row r="746" spans="1:11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3">
        <v>0</v>
      </c>
      <c r="I746" s="3">
        <v>0</v>
      </c>
      <c r="J746" t="s">
        <v>18</v>
      </c>
      <c r="K746" t="s">
        <v>297</v>
      </c>
    </row>
    <row r="747" spans="1:11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3">
        <v>0</v>
      </c>
      <c r="I747" s="3">
        <v>0</v>
      </c>
      <c r="J747" t="s">
        <v>18</v>
      </c>
      <c r="K747" t="s">
        <v>297</v>
      </c>
    </row>
    <row r="748" spans="1:11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3">
        <v>0</v>
      </c>
      <c r="I748" s="3">
        <v>0</v>
      </c>
      <c r="J748" t="s">
        <v>18</v>
      </c>
      <c r="K748" t="s">
        <v>297</v>
      </c>
    </row>
    <row r="749" spans="1:11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3">
        <v>0</v>
      </c>
      <c r="I749" s="3">
        <v>0</v>
      </c>
      <c r="J749" t="s">
        <v>18</v>
      </c>
      <c r="K749" t="s">
        <v>297</v>
      </c>
    </row>
    <row r="750" spans="1:11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3">
        <v>197600000</v>
      </c>
      <c r="I750" s="3">
        <v>112600000</v>
      </c>
      <c r="J750" t="s">
        <v>24</v>
      </c>
      <c r="K750" t="s">
        <v>29</v>
      </c>
    </row>
    <row r="751" spans="1:11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3">
        <v>203200000</v>
      </c>
      <c r="I751" s="3">
        <v>113800000</v>
      </c>
      <c r="J751" t="s">
        <v>24</v>
      </c>
      <c r="K751" t="s">
        <v>29</v>
      </c>
    </row>
    <row r="752" spans="1:11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3">
        <v>214900000</v>
      </c>
      <c r="I752" s="3">
        <v>110200000</v>
      </c>
      <c r="J752" t="s">
        <v>24</v>
      </c>
      <c r="K752" t="s">
        <v>29</v>
      </c>
    </row>
    <row r="753" spans="1:11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3">
        <v>232100000</v>
      </c>
      <c r="I753" s="3">
        <v>89700000</v>
      </c>
      <c r="J753" t="s">
        <v>24</v>
      </c>
      <c r="K753" t="s">
        <v>29</v>
      </c>
    </row>
    <row r="754" spans="1:11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3">
        <v>0</v>
      </c>
      <c r="I754" s="3">
        <v>0</v>
      </c>
      <c r="J754" t="s">
        <v>12</v>
      </c>
      <c r="K754" t="s">
        <v>163</v>
      </c>
    </row>
    <row r="755" spans="1:11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3">
        <v>0</v>
      </c>
      <c r="I755" s="3">
        <v>0</v>
      </c>
      <c r="J755" t="s">
        <v>12</v>
      </c>
      <c r="K755" t="s">
        <v>163</v>
      </c>
    </row>
    <row r="756" spans="1:11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3">
        <v>0</v>
      </c>
      <c r="I756" s="3">
        <v>0</v>
      </c>
      <c r="J756" t="s">
        <v>12</v>
      </c>
      <c r="K756" t="s">
        <v>163</v>
      </c>
    </row>
    <row r="757" spans="1:11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3">
        <v>0</v>
      </c>
      <c r="I757" s="3">
        <v>0</v>
      </c>
      <c r="J757" t="s">
        <v>12</v>
      </c>
      <c r="K757" t="s">
        <v>163</v>
      </c>
    </row>
    <row r="758" spans="1:11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3">
        <v>15235000</v>
      </c>
      <c r="I758" s="3">
        <v>455623000</v>
      </c>
      <c r="J758" t="s">
        <v>82</v>
      </c>
      <c r="K758" t="s">
        <v>301</v>
      </c>
    </row>
    <row r="759" spans="1:11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3">
        <v>15905000</v>
      </c>
      <c r="I759" s="3">
        <v>523984000</v>
      </c>
      <c r="J759" t="s">
        <v>82</v>
      </c>
      <c r="K759" t="s">
        <v>301</v>
      </c>
    </row>
    <row r="760" spans="1:11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3">
        <v>16104000</v>
      </c>
      <c r="I760" s="3">
        <v>608039000</v>
      </c>
      <c r="J760" t="s">
        <v>82</v>
      </c>
      <c r="K760" t="s">
        <v>301</v>
      </c>
    </row>
    <row r="761" spans="1:11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3">
        <v>10269000</v>
      </c>
      <c r="I761" s="3">
        <v>598587000</v>
      </c>
      <c r="J761" t="s">
        <v>82</v>
      </c>
      <c r="K761" t="s">
        <v>301</v>
      </c>
    </row>
    <row r="762" spans="1:11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3">
        <v>2197000000</v>
      </c>
      <c r="I762" s="3">
        <v>906000000</v>
      </c>
      <c r="J762" t="s">
        <v>21</v>
      </c>
      <c r="K762" t="s">
        <v>303</v>
      </c>
    </row>
    <row r="763" spans="1:11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3">
        <v>2338000000</v>
      </c>
      <c r="I763" s="3">
        <v>852000000</v>
      </c>
      <c r="J763" t="s">
        <v>21</v>
      </c>
      <c r="K763" t="s">
        <v>303</v>
      </c>
    </row>
    <row r="764" spans="1:11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3">
        <v>2298000000</v>
      </c>
      <c r="I764" s="3">
        <v>755000000</v>
      </c>
      <c r="J764" t="s">
        <v>21</v>
      </c>
      <c r="K764" t="s">
        <v>303</v>
      </c>
    </row>
    <row r="765" spans="1:11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3">
        <v>3135000000</v>
      </c>
      <c r="I765" s="3">
        <v>1373000000</v>
      </c>
      <c r="J765" t="s">
        <v>21</v>
      </c>
      <c r="K765" t="s">
        <v>22</v>
      </c>
    </row>
    <row r="766" spans="1:11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3">
        <v>1298000000</v>
      </c>
      <c r="I766" s="3">
        <v>129000000</v>
      </c>
      <c r="J766" t="s">
        <v>21</v>
      </c>
      <c r="K766" t="s">
        <v>22</v>
      </c>
    </row>
    <row r="767" spans="1:11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3">
        <v>1191000000</v>
      </c>
      <c r="I767" s="3">
        <v>102000000</v>
      </c>
      <c r="J767" t="s">
        <v>21</v>
      </c>
      <c r="K767" t="s">
        <v>22</v>
      </c>
    </row>
    <row r="768" spans="1:11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3">
        <v>1209000000</v>
      </c>
      <c r="I768" s="3">
        <v>16000000</v>
      </c>
      <c r="J768" t="s">
        <v>21</v>
      </c>
      <c r="K768" t="s">
        <v>22</v>
      </c>
    </row>
    <row r="769" spans="1:11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s="3">
        <v>0</v>
      </c>
      <c r="I769" s="3">
        <v>92407000</v>
      </c>
      <c r="J769" t="s">
        <v>46</v>
      </c>
      <c r="K769" t="s">
        <v>99</v>
      </c>
    </row>
    <row r="770" spans="1:11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 s="3">
        <v>0</v>
      </c>
      <c r="I770" s="3">
        <v>115604000</v>
      </c>
      <c r="J770" t="s">
        <v>46</v>
      </c>
      <c r="K770" t="s">
        <v>99</v>
      </c>
    </row>
    <row r="771" spans="1:11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 s="3">
        <v>0</v>
      </c>
      <c r="I771" s="3">
        <v>159804000</v>
      </c>
      <c r="J771" t="s">
        <v>46</v>
      </c>
      <c r="K771" t="s">
        <v>99</v>
      </c>
    </row>
    <row r="772" spans="1:11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 s="3">
        <v>0</v>
      </c>
      <c r="I772" s="3">
        <v>173598000</v>
      </c>
      <c r="J772" t="s">
        <v>46</v>
      </c>
      <c r="K772" t="s">
        <v>99</v>
      </c>
    </row>
    <row r="773" spans="1:11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s="3">
        <v>0</v>
      </c>
      <c r="I773" s="3">
        <v>0</v>
      </c>
      <c r="J773" t="s">
        <v>35</v>
      </c>
      <c r="K773" t="s">
        <v>123</v>
      </c>
    </row>
    <row r="774" spans="1:11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 s="3">
        <v>0</v>
      </c>
      <c r="I774" s="3">
        <v>0</v>
      </c>
      <c r="J774" t="s">
        <v>35</v>
      </c>
      <c r="K774" t="s">
        <v>123</v>
      </c>
    </row>
    <row r="775" spans="1:11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 s="3">
        <v>0</v>
      </c>
      <c r="I775" s="3">
        <v>0</v>
      </c>
      <c r="J775" t="s">
        <v>35</v>
      </c>
      <c r="K775" t="s">
        <v>123</v>
      </c>
    </row>
    <row r="776" spans="1:11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 s="3">
        <v>0</v>
      </c>
      <c r="I776" s="3">
        <v>0</v>
      </c>
      <c r="J776" t="s">
        <v>35</v>
      </c>
      <c r="K776" t="s">
        <v>123</v>
      </c>
    </row>
    <row r="777" spans="1:11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s="3">
        <v>0</v>
      </c>
      <c r="I777" s="3">
        <v>0</v>
      </c>
      <c r="J777" t="s">
        <v>21</v>
      </c>
      <c r="K777" t="s">
        <v>308</v>
      </c>
    </row>
    <row r="778" spans="1:11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 s="3">
        <v>0</v>
      </c>
      <c r="I778" s="3">
        <v>0</v>
      </c>
      <c r="J778" t="s">
        <v>21</v>
      </c>
      <c r="K778" t="s">
        <v>308</v>
      </c>
    </row>
    <row r="779" spans="1:11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 s="3">
        <v>0</v>
      </c>
      <c r="I779" s="3">
        <v>0</v>
      </c>
      <c r="J779" t="s">
        <v>21</v>
      </c>
      <c r="K779" t="s">
        <v>308</v>
      </c>
    </row>
    <row r="780" spans="1:11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3">
        <v>0</v>
      </c>
      <c r="I780" s="3">
        <v>0</v>
      </c>
      <c r="J780" t="s">
        <v>21</v>
      </c>
      <c r="K780" t="s">
        <v>308</v>
      </c>
    </row>
    <row r="781" spans="1:11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3">
        <v>0</v>
      </c>
      <c r="I781" s="3">
        <v>0</v>
      </c>
      <c r="J781" t="s">
        <v>24</v>
      </c>
      <c r="K781" t="s">
        <v>27</v>
      </c>
    </row>
    <row r="782" spans="1:11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3">
        <v>0</v>
      </c>
      <c r="I782" s="3">
        <v>0</v>
      </c>
      <c r="J782" t="s">
        <v>24</v>
      </c>
      <c r="K782" t="s">
        <v>27</v>
      </c>
    </row>
    <row r="783" spans="1:11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3">
        <v>0</v>
      </c>
      <c r="I783" s="3">
        <v>0</v>
      </c>
      <c r="J783" t="s">
        <v>24</v>
      </c>
      <c r="K783" t="s">
        <v>27</v>
      </c>
    </row>
    <row r="784" spans="1:11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3">
        <v>0</v>
      </c>
      <c r="I784" s="3">
        <v>0</v>
      </c>
      <c r="J784" t="s">
        <v>24</v>
      </c>
      <c r="K784" t="s">
        <v>27</v>
      </c>
    </row>
    <row r="785" spans="1:11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3">
        <v>0</v>
      </c>
      <c r="I785" s="3">
        <v>722000000</v>
      </c>
      <c r="J785" t="s">
        <v>51</v>
      </c>
      <c r="K785" t="s">
        <v>52</v>
      </c>
    </row>
    <row r="786" spans="1:11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3">
        <v>0</v>
      </c>
      <c r="I786" s="3">
        <v>697000000</v>
      </c>
      <c r="J786" t="s">
        <v>51</v>
      </c>
      <c r="K786" t="s">
        <v>52</v>
      </c>
    </row>
    <row r="787" spans="1:11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3">
        <v>0</v>
      </c>
      <c r="I787" s="3">
        <v>701000000</v>
      </c>
      <c r="J787" t="s">
        <v>51</v>
      </c>
      <c r="K787" t="s">
        <v>52</v>
      </c>
    </row>
    <row r="788" spans="1:11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3">
        <v>0</v>
      </c>
      <c r="I788" s="3">
        <v>716000000</v>
      </c>
      <c r="J788" t="s">
        <v>51</v>
      </c>
      <c r="K788" t="s">
        <v>52</v>
      </c>
    </row>
    <row r="789" spans="1:11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3">
        <v>0</v>
      </c>
      <c r="I789" s="3">
        <v>0</v>
      </c>
      <c r="J789" t="s">
        <v>35</v>
      </c>
      <c r="K789" t="s">
        <v>123</v>
      </c>
    </row>
    <row r="790" spans="1:11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3">
        <v>0</v>
      </c>
      <c r="I790" s="3">
        <v>0</v>
      </c>
      <c r="J790" t="s">
        <v>35</v>
      </c>
      <c r="K790" t="s">
        <v>123</v>
      </c>
    </row>
    <row r="791" spans="1:11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3">
        <v>0</v>
      </c>
      <c r="I791" s="3">
        <v>0</v>
      </c>
      <c r="J791" t="s">
        <v>35</v>
      </c>
      <c r="K791" t="s">
        <v>123</v>
      </c>
    </row>
    <row r="792" spans="1:11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3">
        <v>0</v>
      </c>
      <c r="I792" s="3">
        <v>0</v>
      </c>
      <c r="J792" t="s">
        <v>35</v>
      </c>
      <c r="K792" t="s">
        <v>123</v>
      </c>
    </row>
    <row r="793" spans="1:11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>
        <v>0</v>
      </c>
      <c r="H793" s="3">
        <v>0</v>
      </c>
      <c r="I793" s="3">
        <v>6688000000</v>
      </c>
      <c r="J793" t="s">
        <v>24</v>
      </c>
      <c r="K793" t="s">
        <v>80</v>
      </c>
    </row>
    <row r="794" spans="1:11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>
        <v>0</v>
      </c>
      <c r="H794" s="3">
        <v>0</v>
      </c>
      <c r="I794" s="3">
        <v>7972000000</v>
      </c>
      <c r="J794" t="s">
        <v>24</v>
      </c>
      <c r="K794" t="s">
        <v>80</v>
      </c>
    </row>
    <row r="795" spans="1:11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>
        <v>0</v>
      </c>
      <c r="H795" s="3">
        <v>0</v>
      </c>
      <c r="I795" s="3">
        <v>7673000000</v>
      </c>
      <c r="J795" t="s">
        <v>24</v>
      </c>
      <c r="K795" t="s">
        <v>80</v>
      </c>
    </row>
    <row r="796" spans="1:11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>
        <v>0</v>
      </c>
      <c r="H796" s="3">
        <v>0</v>
      </c>
      <c r="I796" s="3">
        <v>7631000000</v>
      </c>
      <c r="J796" t="s">
        <v>24</v>
      </c>
      <c r="K796" t="s">
        <v>80</v>
      </c>
    </row>
    <row r="797" spans="1:11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3">
        <v>5816000000</v>
      </c>
      <c r="I797" s="3">
        <v>0</v>
      </c>
      <c r="J797" t="s">
        <v>21</v>
      </c>
      <c r="K797" t="s">
        <v>175</v>
      </c>
    </row>
    <row r="798" spans="1:11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3">
        <v>5743000000</v>
      </c>
      <c r="I798" s="3">
        <v>0</v>
      </c>
      <c r="J798" t="s">
        <v>21</v>
      </c>
      <c r="K798" t="s">
        <v>175</v>
      </c>
    </row>
    <row r="799" spans="1:11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3">
        <v>5437000000</v>
      </c>
      <c r="I799" s="3">
        <v>0</v>
      </c>
      <c r="J799" t="s">
        <v>21</v>
      </c>
      <c r="K799" t="s">
        <v>175</v>
      </c>
    </row>
    <row r="800" spans="1:11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3">
        <v>5247000000</v>
      </c>
      <c r="I800" s="3">
        <v>0</v>
      </c>
      <c r="J800" t="s">
        <v>21</v>
      </c>
      <c r="K800" t="s">
        <v>175</v>
      </c>
    </row>
    <row r="801" spans="1:11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3">
        <v>82014000</v>
      </c>
      <c r="I801" s="3">
        <v>0</v>
      </c>
      <c r="J801" t="s">
        <v>24</v>
      </c>
      <c r="K801" t="s">
        <v>29</v>
      </c>
    </row>
    <row r="802" spans="1:11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3">
        <v>88003000</v>
      </c>
      <c r="I802" s="3">
        <v>0</v>
      </c>
      <c r="J802" t="s">
        <v>24</v>
      </c>
      <c r="K802" t="s">
        <v>29</v>
      </c>
    </row>
    <row r="803" spans="1:11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3">
        <v>98263000</v>
      </c>
      <c r="I803" s="3">
        <v>0</v>
      </c>
      <c r="J803" t="s">
        <v>24</v>
      </c>
      <c r="K803" t="s">
        <v>29</v>
      </c>
    </row>
    <row r="804" spans="1:11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3">
        <v>99681000</v>
      </c>
      <c r="I804" s="3">
        <v>0</v>
      </c>
      <c r="J804" t="s">
        <v>24</v>
      </c>
      <c r="K804" t="s">
        <v>29</v>
      </c>
    </row>
    <row r="805" spans="1:11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3">
        <v>233713000</v>
      </c>
      <c r="I805" s="3">
        <v>0</v>
      </c>
      <c r="J805" t="s">
        <v>58</v>
      </c>
      <c r="K805" t="s">
        <v>59</v>
      </c>
    </row>
    <row r="806" spans="1:11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3">
        <v>259838000</v>
      </c>
      <c r="I806" s="3">
        <v>0</v>
      </c>
      <c r="J806" t="s">
        <v>58</v>
      </c>
      <c r="K806" t="s">
        <v>59</v>
      </c>
    </row>
    <row r="807" spans="1:11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3">
        <v>253640000</v>
      </c>
      <c r="I807" s="3">
        <v>0</v>
      </c>
      <c r="J807" t="s">
        <v>58</v>
      </c>
      <c r="K807" t="s">
        <v>59</v>
      </c>
    </row>
    <row r="808" spans="1:11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3">
        <v>246101000</v>
      </c>
      <c r="I808" s="3">
        <v>0</v>
      </c>
      <c r="J808" t="s">
        <v>58</v>
      </c>
      <c r="K808" t="s">
        <v>59</v>
      </c>
    </row>
    <row r="809" spans="1:11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3">
        <v>276743000</v>
      </c>
      <c r="I809" s="3">
        <v>0</v>
      </c>
      <c r="J809" t="s">
        <v>24</v>
      </c>
      <c r="K809" t="s">
        <v>317</v>
      </c>
    </row>
    <row r="810" spans="1:11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3">
        <v>388055000</v>
      </c>
      <c r="I810" s="3">
        <v>0</v>
      </c>
      <c r="J810" t="s">
        <v>24</v>
      </c>
      <c r="K810" t="s">
        <v>317</v>
      </c>
    </row>
    <row r="811" spans="1:11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3">
        <v>401527000</v>
      </c>
      <c r="I811" s="3">
        <v>0</v>
      </c>
      <c r="J811" t="s">
        <v>24</v>
      </c>
      <c r="K811" t="s">
        <v>317</v>
      </c>
    </row>
    <row r="812" spans="1:11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3">
        <v>504415000</v>
      </c>
      <c r="I812" s="3">
        <v>0</v>
      </c>
      <c r="J812" t="s">
        <v>24</v>
      </c>
      <c r="K812" t="s">
        <v>317</v>
      </c>
    </row>
    <row r="813" spans="1:11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3">
        <v>10611000000</v>
      </c>
      <c r="I813" s="3">
        <v>291000000</v>
      </c>
      <c r="J813" t="s">
        <v>21</v>
      </c>
      <c r="K813" t="s">
        <v>33</v>
      </c>
    </row>
    <row r="814" spans="1:11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3">
        <v>11537000000</v>
      </c>
      <c r="I814" s="3">
        <v>294000000</v>
      </c>
      <c r="J814" t="s">
        <v>21</v>
      </c>
      <c r="K814" t="s">
        <v>33</v>
      </c>
    </row>
    <row r="815" spans="1:11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3">
        <v>12128000000</v>
      </c>
      <c r="I815" s="3">
        <v>265000000</v>
      </c>
      <c r="J815" t="s">
        <v>21</v>
      </c>
      <c r="K815" t="s">
        <v>33</v>
      </c>
    </row>
    <row r="816" spans="1:11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3">
        <v>12740000000</v>
      </c>
      <c r="I816" s="3">
        <v>294000000</v>
      </c>
      <c r="J816" t="s">
        <v>21</v>
      </c>
      <c r="K816" t="s">
        <v>33</v>
      </c>
    </row>
    <row r="817" spans="1:11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3">
        <v>647000000</v>
      </c>
      <c r="I817" s="3">
        <v>30000000</v>
      </c>
      <c r="J817" t="s">
        <v>21</v>
      </c>
      <c r="K817" t="s">
        <v>56</v>
      </c>
    </row>
    <row r="818" spans="1:11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3">
        <v>714000000</v>
      </c>
      <c r="I818" s="3">
        <v>25000000</v>
      </c>
      <c r="J818" t="s">
        <v>21</v>
      </c>
      <c r="K818" t="s">
        <v>56</v>
      </c>
    </row>
    <row r="819" spans="1:11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3">
        <v>798000000</v>
      </c>
      <c r="I819" s="3">
        <v>42000000</v>
      </c>
      <c r="J819" t="s">
        <v>21</v>
      </c>
      <c r="K819" t="s">
        <v>56</v>
      </c>
    </row>
    <row r="820" spans="1:11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3">
        <v>881000000</v>
      </c>
      <c r="I820" s="3">
        <v>34000000</v>
      </c>
      <c r="J820" t="s">
        <v>21</v>
      </c>
      <c r="K820" t="s">
        <v>56</v>
      </c>
    </row>
    <row r="821" spans="1:11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3">
        <v>0</v>
      </c>
      <c r="I821" s="3">
        <v>1473000000</v>
      </c>
      <c r="J821" t="s">
        <v>58</v>
      </c>
      <c r="K821" t="s">
        <v>95</v>
      </c>
    </row>
    <row r="822" spans="1:11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3">
        <v>0</v>
      </c>
      <c r="I822" s="3">
        <v>1531000000</v>
      </c>
      <c r="J822" t="s">
        <v>58</v>
      </c>
      <c r="K822" t="s">
        <v>95</v>
      </c>
    </row>
    <row r="823" spans="1:11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3">
        <v>0</v>
      </c>
      <c r="I823" s="3">
        <v>1406000000</v>
      </c>
      <c r="J823" t="s">
        <v>58</v>
      </c>
      <c r="K823" t="s">
        <v>95</v>
      </c>
    </row>
    <row r="824" spans="1:11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3">
        <v>0</v>
      </c>
      <c r="I824" s="3">
        <v>1294000000</v>
      </c>
      <c r="J824" t="s">
        <v>58</v>
      </c>
      <c r="K824" t="s">
        <v>95</v>
      </c>
    </row>
    <row r="825" spans="1:11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>
        <v>0</v>
      </c>
      <c r="G825" s="2">
        <v>6279100000</v>
      </c>
      <c r="H825" s="3">
        <v>0</v>
      </c>
      <c r="I825" s="3">
        <v>0</v>
      </c>
      <c r="J825" t="s">
        <v>18</v>
      </c>
      <c r="K825" t="s">
        <v>322</v>
      </c>
    </row>
    <row r="826" spans="1:11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>
        <v>0</v>
      </c>
      <c r="G826" s="2">
        <v>6463400000</v>
      </c>
      <c r="H826" s="3">
        <v>0</v>
      </c>
      <c r="I826" s="3">
        <v>0</v>
      </c>
      <c r="J826" t="s">
        <v>18</v>
      </c>
      <c r="K826" t="s">
        <v>322</v>
      </c>
    </row>
    <row r="827" spans="1:11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>
        <v>0</v>
      </c>
      <c r="G827" s="2">
        <v>6748500000</v>
      </c>
      <c r="H827" s="3">
        <v>0</v>
      </c>
      <c r="I827" s="3">
        <v>0</v>
      </c>
      <c r="J827" t="s">
        <v>18</v>
      </c>
      <c r="K827" t="s">
        <v>322</v>
      </c>
    </row>
    <row r="828" spans="1:11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>
        <v>0</v>
      </c>
      <c r="G828" s="2">
        <v>6742700000</v>
      </c>
      <c r="H828" s="3">
        <v>0</v>
      </c>
      <c r="I828" s="3">
        <v>0</v>
      </c>
      <c r="J828" t="s">
        <v>18</v>
      </c>
      <c r="K828" t="s">
        <v>322</v>
      </c>
    </row>
    <row r="829" spans="1:11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s="3">
        <v>0</v>
      </c>
      <c r="I829" s="3">
        <v>316344000</v>
      </c>
      <c r="J829" t="s">
        <v>51</v>
      </c>
      <c r="K829" t="s">
        <v>52</v>
      </c>
    </row>
    <row r="830" spans="1:11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 s="3">
        <v>0</v>
      </c>
      <c r="I830" s="3">
        <v>322037000</v>
      </c>
      <c r="J830" t="s">
        <v>51</v>
      </c>
      <c r="K830" t="s">
        <v>52</v>
      </c>
    </row>
    <row r="831" spans="1:11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 s="3">
        <v>0</v>
      </c>
      <c r="I831" s="3">
        <v>353143000</v>
      </c>
      <c r="J831" t="s">
        <v>51</v>
      </c>
      <c r="K831" t="s">
        <v>52</v>
      </c>
    </row>
    <row r="832" spans="1:11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 s="3">
        <v>0</v>
      </c>
      <c r="I832" s="3">
        <v>345464000</v>
      </c>
      <c r="J832" t="s">
        <v>51</v>
      </c>
      <c r="K832" t="s">
        <v>52</v>
      </c>
    </row>
    <row r="833" spans="1:11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3">
        <v>167700000</v>
      </c>
      <c r="I833" s="3">
        <v>0</v>
      </c>
      <c r="J833" t="s">
        <v>24</v>
      </c>
      <c r="K833" t="s">
        <v>29</v>
      </c>
    </row>
    <row r="834" spans="1:11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3">
        <v>178000000</v>
      </c>
      <c r="I834" s="3">
        <v>0</v>
      </c>
      <c r="J834" t="s">
        <v>24</v>
      </c>
      <c r="K834" t="s">
        <v>29</v>
      </c>
    </row>
    <row r="835" spans="1:11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3">
        <v>197400000</v>
      </c>
      <c r="I835" s="3">
        <v>0</v>
      </c>
      <c r="J835" t="s">
        <v>24</v>
      </c>
      <c r="K835" t="s">
        <v>29</v>
      </c>
    </row>
    <row r="836" spans="1:11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3">
        <v>239600000</v>
      </c>
      <c r="I836" s="3">
        <v>0</v>
      </c>
      <c r="J836" t="s">
        <v>24</v>
      </c>
      <c r="K836" t="s">
        <v>29</v>
      </c>
    </row>
    <row r="837" spans="1:11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3">
        <v>0</v>
      </c>
      <c r="I837" s="3">
        <v>250000000</v>
      </c>
      <c r="J837" t="s">
        <v>12</v>
      </c>
      <c r="K837" t="s">
        <v>156</v>
      </c>
    </row>
    <row r="838" spans="1:11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3">
        <v>0</v>
      </c>
      <c r="I838" s="3">
        <v>245000000</v>
      </c>
      <c r="J838" t="s">
        <v>12</v>
      </c>
      <c r="K838" t="s">
        <v>156</v>
      </c>
    </row>
    <row r="839" spans="1:11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3">
        <v>0</v>
      </c>
      <c r="I839" s="3">
        <v>233000000</v>
      </c>
      <c r="J839" t="s">
        <v>12</v>
      </c>
      <c r="K839" t="s">
        <v>156</v>
      </c>
    </row>
    <row r="840" spans="1:11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3">
        <v>0</v>
      </c>
      <c r="I840" s="3">
        <v>224000000</v>
      </c>
      <c r="J840" t="s">
        <v>12</v>
      </c>
      <c r="K840" t="s">
        <v>156</v>
      </c>
    </row>
    <row r="841" spans="1:11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>
        <v>0</v>
      </c>
      <c r="G841" s="2">
        <v>3207800000</v>
      </c>
      <c r="H841" s="3">
        <v>0</v>
      </c>
      <c r="I841" s="3">
        <v>0</v>
      </c>
      <c r="J841" t="s">
        <v>46</v>
      </c>
      <c r="K841" t="s">
        <v>72</v>
      </c>
    </row>
    <row r="842" spans="1:11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>
        <v>0</v>
      </c>
      <c r="G842" s="2">
        <v>3524400000</v>
      </c>
      <c r="H842" s="3">
        <v>0</v>
      </c>
      <c r="I842" s="3">
        <v>0</v>
      </c>
      <c r="J842" t="s">
        <v>46</v>
      </c>
      <c r="K842" t="s">
        <v>72</v>
      </c>
    </row>
    <row r="843" spans="1:11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>
        <v>0</v>
      </c>
      <c r="G843" s="2">
        <v>3870200000</v>
      </c>
      <c r="H843" s="3">
        <v>0</v>
      </c>
      <c r="I843" s="3">
        <v>0</v>
      </c>
      <c r="J843" t="s">
        <v>46</v>
      </c>
      <c r="K843" t="s">
        <v>72</v>
      </c>
    </row>
    <row r="844" spans="1:11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>
        <v>0</v>
      </c>
      <c r="G844" s="2">
        <v>3764500000</v>
      </c>
      <c r="H844" s="3">
        <v>0</v>
      </c>
      <c r="I844" s="3">
        <v>0</v>
      </c>
      <c r="J844" t="s">
        <v>46</v>
      </c>
      <c r="K844" t="s">
        <v>72</v>
      </c>
    </row>
    <row r="845" spans="1:11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3">
        <v>0</v>
      </c>
      <c r="I845" s="3">
        <v>229166000</v>
      </c>
      <c r="J845" t="s">
        <v>12</v>
      </c>
      <c r="K845" t="s">
        <v>328</v>
      </c>
    </row>
    <row r="846" spans="1:11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3">
        <v>0</v>
      </c>
      <c r="I846" s="3">
        <v>253380000</v>
      </c>
      <c r="J846" t="s">
        <v>12</v>
      </c>
      <c r="K846" t="s">
        <v>328</v>
      </c>
    </row>
    <row r="847" spans="1:11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3">
        <v>0</v>
      </c>
      <c r="I847" s="3">
        <v>294496000</v>
      </c>
      <c r="J847" t="s">
        <v>12</v>
      </c>
      <c r="K847" t="s">
        <v>328</v>
      </c>
    </row>
    <row r="848" spans="1:11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3">
        <v>0</v>
      </c>
      <c r="I848" s="3">
        <v>339613000</v>
      </c>
      <c r="J848" t="s">
        <v>12</v>
      </c>
      <c r="K848" t="s">
        <v>328</v>
      </c>
    </row>
    <row r="849" spans="1:11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3">
        <v>0</v>
      </c>
      <c r="I849" s="3">
        <v>0</v>
      </c>
      <c r="J849" t="s">
        <v>12</v>
      </c>
      <c r="K849" t="s">
        <v>163</v>
      </c>
    </row>
    <row r="850" spans="1:11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3">
        <v>0</v>
      </c>
      <c r="I850" s="3">
        <v>0</v>
      </c>
      <c r="J850" t="s">
        <v>12</v>
      </c>
      <c r="K850" t="s">
        <v>163</v>
      </c>
    </row>
    <row r="851" spans="1:11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3">
        <v>0</v>
      </c>
      <c r="I851" s="3">
        <v>0</v>
      </c>
      <c r="J851" t="s">
        <v>12</v>
      </c>
      <c r="K851" t="s">
        <v>163</v>
      </c>
    </row>
    <row r="852" spans="1:11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3">
        <v>0</v>
      </c>
      <c r="I852" s="3">
        <v>0</v>
      </c>
      <c r="J852" t="s">
        <v>12</v>
      </c>
      <c r="K852" t="s">
        <v>163</v>
      </c>
    </row>
    <row r="853" spans="1:11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3">
        <v>1101600000</v>
      </c>
      <c r="I853" s="3">
        <v>0</v>
      </c>
      <c r="J853" t="s">
        <v>21</v>
      </c>
      <c r="K853" t="s">
        <v>173</v>
      </c>
    </row>
    <row r="854" spans="1:11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3">
        <v>1043200000</v>
      </c>
      <c r="I854" s="3">
        <v>0</v>
      </c>
      <c r="J854" t="s">
        <v>21</v>
      </c>
      <c r="K854" t="s">
        <v>173</v>
      </c>
    </row>
    <row r="855" spans="1:11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3">
        <v>1006200000</v>
      </c>
      <c r="I855" s="3">
        <v>0</v>
      </c>
      <c r="J855" t="s">
        <v>21</v>
      </c>
      <c r="K855" t="s">
        <v>173</v>
      </c>
    </row>
    <row r="856" spans="1:11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3">
        <v>994500000</v>
      </c>
      <c r="I856" s="3">
        <v>0</v>
      </c>
      <c r="J856" t="s">
        <v>21</v>
      </c>
      <c r="K856" t="s">
        <v>173</v>
      </c>
    </row>
    <row r="857" spans="1:11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>
        <v>0</v>
      </c>
      <c r="G857" s="2">
        <v>64729000000</v>
      </c>
      <c r="H857" s="3">
        <v>0</v>
      </c>
      <c r="I857" s="3">
        <v>3385000000</v>
      </c>
      <c r="J857" t="s">
        <v>46</v>
      </c>
      <c r="K857" t="s">
        <v>104</v>
      </c>
    </row>
    <row r="858" spans="1:11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>
        <v>0</v>
      </c>
      <c r="G858" s="2">
        <v>70467000000</v>
      </c>
      <c r="H858" s="3">
        <v>0</v>
      </c>
      <c r="I858" s="3">
        <v>225000000</v>
      </c>
      <c r="J858" t="s">
        <v>46</v>
      </c>
      <c r="K858" t="s">
        <v>104</v>
      </c>
    </row>
    <row r="859" spans="1:11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>
        <v>0</v>
      </c>
      <c r="G859" s="2">
        <v>61274000000</v>
      </c>
      <c r="H859" s="3">
        <v>0</v>
      </c>
      <c r="I859" s="3">
        <v>3139000000</v>
      </c>
      <c r="J859" t="s">
        <v>46</v>
      </c>
      <c r="K859" t="s">
        <v>104</v>
      </c>
    </row>
    <row r="860" spans="1:11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>
        <v>0</v>
      </c>
      <c r="G860" s="2">
        <v>59014000000</v>
      </c>
      <c r="H860" s="3">
        <v>0</v>
      </c>
      <c r="I860" s="3">
        <v>3827000000</v>
      </c>
      <c r="J860" t="s">
        <v>46</v>
      </c>
      <c r="K860" t="s">
        <v>104</v>
      </c>
    </row>
    <row r="861" spans="1:11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3">
        <v>0</v>
      </c>
      <c r="I861" s="3">
        <v>0</v>
      </c>
      <c r="J861" t="s">
        <v>18</v>
      </c>
      <c r="K861" t="s">
        <v>333</v>
      </c>
    </row>
    <row r="862" spans="1:11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3">
        <v>0</v>
      </c>
      <c r="I862" s="3">
        <v>0</v>
      </c>
      <c r="J862" t="s">
        <v>18</v>
      </c>
      <c r="K862" t="s">
        <v>333</v>
      </c>
    </row>
    <row r="863" spans="1:11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3">
        <v>0</v>
      </c>
      <c r="I863" s="3">
        <v>0</v>
      </c>
      <c r="J863" t="s">
        <v>18</v>
      </c>
      <c r="K863" t="s">
        <v>333</v>
      </c>
    </row>
    <row r="864" spans="1:11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3">
        <v>0</v>
      </c>
      <c r="I864" s="3">
        <v>0</v>
      </c>
      <c r="J864" t="s">
        <v>18</v>
      </c>
      <c r="K864" t="s">
        <v>333</v>
      </c>
    </row>
    <row r="865" spans="1:11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3">
        <v>0</v>
      </c>
      <c r="I865" s="3">
        <v>0</v>
      </c>
      <c r="J865" t="s">
        <v>35</v>
      </c>
      <c r="K865" t="s">
        <v>123</v>
      </c>
    </row>
    <row r="866" spans="1:11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3">
        <v>0</v>
      </c>
      <c r="I866" s="3">
        <v>0</v>
      </c>
      <c r="J866" t="s">
        <v>35</v>
      </c>
      <c r="K866" t="s">
        <v>123</v>
      </c>
    </row>
    <row r="867" spans="1:11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3">
        <v>0</v>
      </c>
      <c r="I867" s="3">
        <v>0</v>
      </c>
      <c r="J867" t="s">
        <v>35</v>
      </c>
      <c r="K867" t="s">
        <v>123</v>
      </c>
    </row>
    <row r="868" spans="1:11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3">
        <v>0</v>
      </c>
      <c r="I868" s="3">
        <v>0</v>
      </c>
      <c r="J868" t="s">
        <v>35</v>
      </c>
      <c r="K868" t="s">
        <v>123</v>
      </c>
    </row>
    <row r="869" spans="1:11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s="3">
        <v>0</v>
      </c>
      <c r="I869" s="3">
        <v>12784000</v>
      </c>
      <c r="J869" t="s">
        <v>46</v>
      </c>
      <c r="K869" t="s">
        <v>104</v>
      </c>
    </row>
    <row r="870" spans="1:11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 s="3">
        <v>0</v>
      </c>
      <c r="I870" s="3">
        <v>13279000</v>
      </c>
      <c r="J870" t="s">
        <v>46</v>
      </c>
      <c r="K870" t="s">
        <v>104</v>
      </c>
    </row>
    <row r="871" spans="1:11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 s="3">
        <v>0</v>
      </c>
      <c r="I871" s="3">
        <v>13338000</v>
      </c>
      <c r="J871" t="s">
        <v>46</v>
      </c>
      <c r="K871" t="s">
        <v>104</v>
      </c>
    </row>
    <row r="872" spans="1:11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 s="3">
        <v>0</v>
      </c>
      <c r="I872" s="3">
        <v>13794000</v>
      </c>
      <c r="J872" t="s">
        <v>46</v>
      </c>
      <c r="K872" t="s">
        <v>104</v>
      </c>
    </row>
    <row r="873" spans="1:11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s="3">
        <v>0</v>
      </c>
      <c r="I873" s="3">
        <v>214827000</v>
      </c>
      <c r="J873" t="s">
        <v>51</v>
      </c>
      <c r="K873" t="s">
        <v>52</v>
      </c>
    </row>
    <row r="874" spans="1:11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 s="3">
        <v>0</v>
      </c>
      <c r="I874" s="3">
        <v>224713000</v>
      </c>
      <c r="J874" t="s">
        <v>51</v>
      </c>
      <c r="K874" t="s">
        <v>52</v>
      </c>
    </row>
    <row r="875" spans="1:11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 s="3">
        <v>0</v>
      </c>
      <c r="I875" s="3">
        <v>258074000</v>
      </c>
      <c r="J875" t="s">
        <v>51</v>
      </c>
      <c r="K875" t="s">
        <v>52</v>
      </c>
    </row>
    <row r="876" spans="1:11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 s="3">
        <v>0</v>
      </c>
      <c r="I876" s="3">
        <v>344527000</v>
      </c>
      <c r="J876" t="s">
        <v>51</v>
      </c>
      <c r="K876" t="s">
        <v>52</v>
      </c>
    </row>
    <row r="877" spans="1:11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3">
        <v>487832000</v>
      </c>
      <c r="I877" s="3">
        <v>0</v>
      </c>
      <c r="J877" t="s">
        <v>21</v>
      </c>
      <c r="K877" t="s">
        <v>67</v>
      </c>
    </row>
    <row r="878" spans="1:11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3">
        <v>539469000</v>
      </c>
      <c r="I878" s="3">
        <v>0</v>
      </c>
      <c r="J878" t="s">
        <v>21</v>
      </c>
      <c r="K878" t="s">
        <v>67</v>
      </c>
    </row>
    <row r="879" spans="1:11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3">
        <v>530616000</v>
      </c>
      <c r="I879" s="3">
        <v>0</v>
      </c>
      <c r="J879" t="s">
        <v>21</v>
      </c>
      <c r="K879" t="s">
        <v>67</v>
      </c>
    </row>
    <row r="880" spans="1:11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3">
        <v>481258000</v>
      </c>
      <c r="I880" s="3">
        <v>0</v>
      </c>
      <c r="J880" t="s">
        <v>21</v>
      </c>
      <c r="K880" t="s">
        <v>67</v>
      </c>
    </row>
    <row r="881" spans="1:11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3">
        <v>0</v>
      </c>
      <c r="I881" s="3">
        <v>0</v>
      </c>
      <c r="J881" t="s">
        <v>35</v>
      </c>
      <c r="K881" t="s">
        <v>141</v>
      </c>
    </row>
    <row r="882" spans="1:11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3">
        <v>0</v>
      </c>
      <c r="I882" s="3">
        <v>0</v>
      </c>
      <c r="J882" t="s">
        <v>35</v>
      </c>
      <c r="K882" t="s">
        <v>141</v>
      </c>
    </row>
    <row r="883" spans="1:11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3">
        <v>0</v>
      </c>
      <c r="I883" s="3">
        <v>0</v>
      </c>
      <c r="J883" t="s">
        <v>35</v>
      </c>
      <c r="K883" t="s">
        <v>141</v>
      </c>
    </row>
    <row r="884" spans="1:11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3">
        <v>0</v>
      </c>
      <c r="I884" s="3">
        <v>0</v>
      </c>
      <c r="J884" t="s">
        <v>35</v>
      </c>
      <c r="K884" t="s">
        <v>141</v>
      </c>
    </row>
    <row r="885" spans="1:11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3">
        <v>0</v>
      </c>
      <c r="I885" s="3">
        <v>1806000000</v>
      </c>
      <c r="J885" t="s">
        <v>82</v>
      </c>
      <c r="K885" t="s">
        <v>340</v>
      </c>
    </row>
    <row r="886" spans="1:11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3">
        <v>0</v>
      </c>
      <c r="I886" s="3">
        <v>2040000000</v>
      </c>
      <c r="J886" t="s">
        <v>82</v>
      </c>
      <c r="K886" t="s">
        <v>340</v>
      </c>
    </row>
    <row r="887" spans="1:11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3">
        <v>0</v>
      </c>
      <c r="I887" s="3">
        <v>2309000000</v>
      </c>
      <c r="J887" t="s">
        <v>82</v>
      </c>
      <c r="K887" t="s">
        <v>340</v>
      </c>
    </row>
    <row r="888" spans="1:11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3">
        <v>0</v>
      </c>
      <c r="I888" s="3">
        <v>2209000000</v>
      </c>
      <c r="J888" t="s">
        <v>82</v>
      </c>
      <c r="K888" t="s">
        <v>340</v>
      </c>
    </row>
    <row r="889" spans="1:11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3">
        <v>0</v>
      </c>
      <c r="I889" s="3">
        <v>0</v>
      </c>
      <c r="J889" t="s">
        <v>18</v>
      </c>
      <c r="K889" t="s">
        <v>78</v>
      </c>
    </row>
    <row r="890" spans="1:11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3">
        <v>0</v>
      </c>
      <c r="I890" s="3">
        <v>0</v>
      </c>
      <c r="J890" t="s">
        <v>18</v>
      </c>
      <c r="K890" t="s">
        <v>78</v>
      </c>
    </row>
    <row r="891" spans="1:11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3">
        <v>0</v>
      </c>
      <c r="I891" s="3">
        <v>0</v>
      </c>
      <c r="J891" t="s">
        <v>18</v>
      </c>
      <c r="K891" t="s">
        <v>78</v>
      </c>
    </row>
    <row r="892" spans="1:11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3">
        <v>0</v>
      </c>
      <c r="I892" s="3">
        <v>0</v>
      </c>
      <c r="J892" t="s">
        <v>18</v>
      </c>
      <c r="K892" t="s">
        <v>78</v>
      </c>
    </row>
    <row r="893" spans="1:11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3">
        <v>0</v>
      </c>
      <c r="I893" s="3">
        <v>0</v>
      </c>
      <c r="J893" t="s">
        <v>35</v>
      </c>
      <c r="K893" t="s">
        <v>213</v>
      </c>
    </row>
    <row r="894" spans="1:11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3">
        <v>0</v>
      </c>
      <c r="I894" s="3">
        <v>0</v>
      </c>
      <c r="J894" t="s">
        <v>35</v>
      </c>
      <c r="K894" t="s">
        <v>213</v>
      </c>
    </row>
    <row r="895" spans="1:11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3">
        <v>0</v>
      </c>
      <c r="I895" s="3">
        <v>0</v>
      </c>
      <c r="J895" t="s">
        <v>35</v>
      </c>
      <c r="K895" t="s">
        <v>213</v>
      </c>
    </row>
    <row r="896" spans="1:11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3">
        <v>0</v>
      </c>
      <c r="I896" s="3">
        <v>0</v>
      </c>
      <c r="J896" t="s">
        <v>35</v>
      </c>
      <c r="K896" t="s">
        <v>213</v>
      </c>
    </row>
    <row r="897" spans="1:11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s="3">
        <v>0</v>
      </c>
      <c r="I897" s="3">
        <v>54291000</v>
      </c>
      <c r="J897" t="s">
        <v>18</v>
      </c>
      <c r="K897" t="s">
        <v>288</v>
      </c>
    </row>
    <row r="898" spans="1:11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 s="3">
        <v>0</v>
      </c>
      <c r="I898" s="3">
        <v>79700000</v>
      </c>
      <c r="J898" t="s">
        <v>18</v>
      </c>
      <c r="K898" t="s">
        <v>288</v>
      </c>
    </row>
    <row r="899" spans="1:11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3">
        <v>0</v>
      </c>
      <c r="I899" s="3">
        <v>138400000</v>
      </c>
      <c r="J899" t="s">
        <v>18</v>
      </c>
      <c r="K899" t="s">
        <v>288</v>
      </c>
    </row>
    <row r="900" spans="1:11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3">
        <v>0</v>
      </c>
      <c r="I900" s="3">
        <v>183200000</v>
      </c>
      <c r="J900" t="s">
        <v>18</v>
      </c>
      <c r="K900" t="s">
        <v>288</v>
      </c>
    </row>
    <row r="901" spans="1:11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3">
        <v>0</v>
      </c>
      <c r="I901" s="3">
        <v>1652000000</v>
      </c>
      <c r="J901" t="s">
        <v>35</v>
      </c>
      <c r="K901" t="s">
        <v>345</v>
      </c>
    </row>
    <row r="902" spans="1:11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3">
        <v>0</v>
      </c>
      <c r="I902" s="3">
        <v>1703000000</v>
      </c>
      <c r="J902" t="s">
        <v>35</v>
      </c>
      <c r="K902" t="s">
        <v>345</v>
      </c>
    </row>
    <row r="903" spans="1:11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3">
        <v>0</v>
      </c>
      <c r="I903" s="3">
        <v>1948000000</v>
      </c>
      <c r="J903" t="s">
        <v>35</v>
      </c>
      <c r="K903" t="s">
        <v>345</v>
      </c>
    </row>
    <row r="904" spans="1:11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3">
        <v>0</v>
      </c>
      <c r="I904" s="3">
        <v>2089000000</v>
      </c>
      <c r="J904" t="s">
        <v>35</v>
      </c>
      <c r="K904" t="s">
        <v>345</v>
      </c>
    </row>
    <row r="905" spans="1:11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3">
        <v>0</v>
      </c>
      <c r="I905" s="3">
        <v>833000000</v>
      </c>
      <c r="J905" t="s">
        <v>18</v>
      </c>
      <c r="K905" t="s">
        <v>196</v>
      </c>
    </row>
    <row r="906" spans="1:11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3">
        <v>0</v>
      </c>
      <c r="I906" s="3">
        <v>889000000</v>
      </c>
      <c r="J906" t="s">
        <v>18</v>
      </c>
      <c r="K906" t="s">
        <v>196</v>
      </c>
    </row>
    <row r="907" spans="1:11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3">
        <v>0</v>
      </c>
      <c r="I907" s="3">
        <v>886000000</v>
      </c>
      <c r="J907" t="s">
        <v>18</v>
      </c>
      <c r="K907" t="s">
        <v>196</v>
      </c>
    </row>
    <row r="908" spans="1:11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3">
        <v>0</v>
      </c>
      <c r="I908" s="3">
        <v>934000000</v>
      </c>
      <c r="J908" t="s">
        <v>18</v>
      </c>
      <c r="K908" t="s">
        <v>196</v>
      </c>
    </row>
    <row r="909" spans="1:11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s="3">
        <v>0</v>
      </c>
      <c r="I909" s="3">
        <v>223300000</v>
      </c>
      <c r="J909" t="s">
        <v>12</v>
      </c>
      <c r="K909" t="s">
        <v>177</v>
      </c>
    </row>
    <row r="910" spans="1:11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 s="3">
        <v>0</v>
      </c>
      <c r="I910" s="3">
        <v>258100000</v>
      </c>
      <c r="J910" t="s">
        <v>12</v>
      </c>
      <c r="K910" t="s">
        <v>177</v>
      </c>
    </row>
    <row r="911" spans="1:11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 s="3">
        <v>0</v>
      </c>
      <c r="I911" s="3">
        <v>284600000</v>
      </c>
      <c r="J911" t="s">
        <v>12</v>
      </c>
      <c r="K911" t="s">
        <v>177</v>
      </c>
    </row>
    <row r="912" spans="1:11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 s="3">
        <v>0</v>
      </c>
      <c r="I912" s="3">
        <v>305000000</v>
      </c>
      <c r="J912" t="s">
        <v>12</v>
      </c>
      <c r="K912" t="s">
        <v>177</v>
      </c>
    </row>
    <row r="913" spans="1:11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3">
        <v>0</v>
      </c>
      <c r="I913" s="3">
        <v>0</v>
      </c>
      <c r="J913" t="s">
        <v>18</v>
      </c>
      <c r="K913" t="s">
        <v>256</v>
      </c>
    </row>
    <row r="914" spans="1:11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3">
        <v>0</v>
      </c>
      <c r="I914" s="3">
        <v>0</v>
      </c>
      <c r="J914" t="s">
        <v>18</v>
      </c>
      <c r="K914" t="s">
        <v>256</v>
      </c>
    </row>
    <row r="915" spans="1:11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3">
        <v>0</v>
      </c>
      <c r="I915" s="3">
        <v>0</v>
      </c>
      <c r="J915" t="s">
        <v>18</v>
      </c>
      <c r="K915" t="s">
        <v>256</v>
      </c>
    </row>
    <row r="916" spans="1:11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3">
        <v>0</v>
      </c>
      <c r="I916" s="3">
        <v>0</v>
      </c>
      <c r="J916" t="s">
        <v>18</v>
      </c>
      <c r="K916" t="s">
        <v>256</v>
      </c>
    </row>
    <row r="917" spans="1:11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s="3">
        <v>0</v>
      </c>
      <c r="I917" s="3">
        <v>25100000</v>
      </c>
      <c r="J917" t="s">
        <v>12</v>
      </c>
      <c r="K917" t="s">
        <v>163</v>
      </c>
    </row>
    <row r="918" spans="1:11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 s="3">
        <v>0</v>
      </c>
      <c r="I918" s="3">
        <v>25400000</v>
      </c>
      <c r="J918" t="s">
        <v>12</v>
      </c>
      <c r="K918" t="s">
        <v>163</v>
      </c>
    </row>
    <row r="919" spans="1:11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 s="3">
        <v>0</v>
      </c>
      <c r="I919" s="3">
        <v>19700000</v>
      </c>
      <c r="J919" t="s">
        <v>12</v>
      </c>
      <c r="K919" t="s">
        <v>163</v>
      </c>
    </row>
    <row r="920" spans="1:11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 s="3">
        <v>0</v>
      </c>
      <c r="I920" s="3">
        <v>20800000</v>
      </c>
      <c r="J920" t="s">
        <v>12</v>
      </c>
      <c r="K920" t="s">
        <v>163</v>
      </c>
    </row>
    <row r="921" spans="1:11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s="3">
        <v>0</v>
      </c>
      <c r="I921" s="3">
        <v>0</v>
      </c>
      <c r="J921" t="s">
        <v>18</v>
      </c>
      <c r="K921" t="s">
        <v>200</v>
      </c>
    </row>
    <row r="922" spans="1:11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 s="3">
        <v>0</v>
      </c>
      <c r="I922" s="3">
        <v>0</v>
      </c>
      <c r="J922" t="s">
        <v>18</v>
      </c>
      <c r="K922" t="s">
        <v>200</v>
      </c>
    </row>
    <row r="923" spans="1:11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 s="3">
        <v>0</v>
      </c>
      <c r="I923" s="3">
        <v>0</v>
      </c>
      <c r="J923" t="s">
        <v>18</v>
      </c>
      <c r="K923" t="s">
        <v>200</v>
      </c>
    </row>
    <row r="924" spans="1:11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3">
        <v>0</v>
      </c>
      <c r="I924" s="3">
        <v>0</v>
      </c>
      <c r="J924" t="s">
        <v>18</v>
      </c>
      <c r="K924" t="s">
        <v>200</v>
      </c>
    </row>
    <row r="925" spans="1:11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3">
        <v>0</v>
      </c>
      <c r="I925" s="3">
        <v>86300000</v>
      </c>
      <c r="J925" t="s">
        <v>24</v>
      </c>
      <c r="K925" t="s">
        <v>198</v>
      </c>
    </row>
    <row r="926" spans="1:11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3">
        <v>0</v>
      </c>
      <c r="I926" s="3">
        <v>81700000</v>
      </c>
      <c r="J926" t="s">
        <v>24</v>
      </c>
      <c r="K926" t="s">
        <v>198</v>
      </c>
    </row>
    <row r="927" spans="1:11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3">
        <v>0</v>
      </c>
      <c r="I927" s="3">
        <v>76700000</v>
      </c>
      <c r="J927" t="s">
        <v>24</v>
      </c>
      <c r="K927" t="s">
        <v>198</v>
      </c>
    </row>
    <row r="928" spans="1:11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3">
        <v>0</v>
      </c>
      <c r="I928" s="3">
        <v>164500000</v>
      </c>
      <c r="J928" t="s">
        <v>24</v>
      </c>
      <c r="K928" t="s">
        <v>198</v>
      </c>
    </row>
    <row r="929" spans="1:11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3">
        <v>0</v>
      </c>
      <c r="I929" s="3">
        <v>64093000</v>
      </c>
      <c r="J929" t="s">
        <v>18</v>
      </c>
      <c r="K929" t="s">
        <v>353</v>
      </c>
    </row>
    <row r="930" spans="1:11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3">
        <v>0</v>
      </c>
      <c r="I930" s="3">
        <v>80969000</v>
      </c>
      <c r="J930" t="s">
        <v>18</v>
      </c>
      <c r="K930" t="s">
        <v>353</v>
      </c>
    </row>
    <row r="931" spans="1:11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3">
        <v>0</v>
      </c>
      <c r="I931" s="3">
        <v>120719000</v>
      </c>
      <c r="J931" t="s">
        <v>18</v>
      </c>
      <c r="K931" t="s">
        <v>353</v>
      </c>
    </row>
    <row r="932" spans="1:11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3">
        <v>0</v>
      </c>
      <c r="I932" s="3">
        <v>122120000</v>
      </c>
      <c r="J932" t="s">
        <v>18</v>
      </c>
      <c r="K932" t="s">
        <v>353</v>
      </c>
    </row>
    <row r="933" spans="1:11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>
        <v>0</v>
      </c>
      <c r="H933" s="3">
        <v>0</v>
      </c>
      <c r="I933" s="3">
        <v>0</v>
      </c>
      <c r="J933" t="s">
        <v>12</v>
      </c>
      <c r="K933" t="s">
        <v>163</v>
      </c>
    </row>
    <row r="934" spans="1:11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>
        <v>0</v>
      </c>
      <c r="H934" s="3">
        <v>0</v>
      </c>
      <c r="I934" s="3">
        <v>0</v>
      </c>
      <c r="J934" t="s">
        <v>12</v>
      </c>
      <c r="K934" t="s">
        <v>163</v>
      </c>
    </row>
    <row r="935" spans="1:11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>
        <v>0</v>
      </c>
      <c r="H935" s="3">
        <v>0</v>
      </c>
      <c r="I935" s="3">
        <v>0</v>
      </c>
      <c r="J935" t="s">
        <v>12</v>
      </c>
      <c r="K935" t="s">
        <v>163</v>
      </c>
    </row>
    <row r="936" spans="1:11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>
        <v>0</v>
      </c>
      <c r="H936" s="3">
        <v>0</v>
      </c>
      <c r="I936" s="3">
        <v>0</v>
      </c>
      <c r="J936" t="s">
        <v>12</v>
      </c>
      <c r="K936" t="s">
        <v>163</v>
      </c>
    </row>
    <row r="937" spans="1:11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3">
        <v>235184000</v>
      </c>
      <c r="I937" s="3">
        <v>0</v>
      </c>
      <c r="J937" t="s">
        <v>21</v>
      </c>
      <c r="K937" t="s">
        <v>33</v>
      </c>
    </row>
    <row r="938" spans="1:11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3">
        <v>250434000</v>
      </c>
      <c r="I938" s="3">
        <v>0</v>
      </c>
      <c r="J938" t="s">
        <v>21</v>
      </c>
      <c r="K938" t="s">
        <v>33</v>
      </c>
    </row>
    <row r="939" spans="1:11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3">
        <v>266761000</v>
      </c>
      <c r="I939" s="3">
        <v>0</v>
      </c>
      <c r="J939" t="s">
        <v>21</v>
      </c>
      <c r="K939" t="s">
        <v>33</v>
      </c>
    </row>
    <row r="940" spans="1:11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3">
        <v>276462000</v>
      </c>
      <c r="I940" s="3">
        <v>0</v>
      </c>
      <c r="J940" t="s">
        <v>21</v>
      </c>
      <c r="K940" t="s">
        <v>33</v>
      </c>
    </row>
    <row r="941" spans="1:11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3">
        <v>5278100000</v>
      </c>
      <c r="I941" s="3">
        <v>0</v>
      </c>
      <c r="J941" t="s">
        <v>24</v>
      </c>
      <c r="K941" t="s">
        <v>25</v>
      </c>
    </row>
    <row r="942" spans="1:11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3">
        <v>5531300000</v>
      </c>
      <c r="I942" s="3">
        <v>0</v>
      </c>
      <c r="J942" t="s">
        <v>24</v>
      </c>
      <c r="K942" t="s">
        <v>25</v>
      </c>
    </row>
    <row r="943" spans="1:11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3">
        <v>4733600000</v>
      </c>
      <c r="I943" s="3">
        <v>0</v>
      </c>
      <c r="J943" t="s">
        <v>24</v>
      </c>
      <c r="K943" t="s">
        <v>25</v>
      </c>
    </row>
    <row r="944" spans="1:11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3">
        <v>4796400000</v>
      </c>
      <c r="I944" s="3">
        <v>0</v>
      </c>
      <c r="J944" t="s">
        <v>24</v>
      </c>
      <c r="K944" t="s">
        <v>25</v>
      </c>
    </row>
    <row r="945" spans="1:11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3">
        <v>0</v>
      </c>
      <c r="I945" s="3">
        <v>0</v>
      </c>
      <c r="J945" t="s">
        <v>12</v>
      </c>
      <c r="K945" t="s">
        <v>90</v>
      </c>
    </row>
    <row r="946" spans="1:11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3">
        <v>0</v>
      </c>
      <c r="I946" s="3">
        <v>0</v>
      </c>
      <c r="J946" t="s">
        <v>12</v>
      </c>
      <c r="K946" t="s">
        <v>90</v>
      </c>
    </row>
    <row r="947" spans="1:11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3">
        <v>0</v>
      </c>
      <c r="I947" s="3">
        <v>0</v>
      </c>
      <c r="J947" t="s">
        <v>12</v>
      </c>
      <c r="K947" t="s">
        <v>90</v>
      </c>
    </row>
    <row r="948" spans="1:11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3">
        <v>0</v>
      </c>
      <c r="I948" s="3">
        <v>0</v>
      </c>
      <c r="J948" t="s">
        <v>12</v>
      </c>
      <c r="K948" t="s">
        <v>90</v>
      </c>
    </row>
    <row r="949" spans="1:11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s="3">
        <v>0</v>
      </c>
      <c r="I949" s="3">
        <v>332400000</v>
      </c>
      <c r="J949" t="s">
        <v>41</v>
      </c>
      <c r="K949" t="s">
        <v>44</v>
      </c>
    </row>
    <row r="950" spans="1:11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 s="3">
        <v>0</v>
      </c>
      <c r="I950" s="3">
        <v>370900000</v>
      </c>
      <c r="J950" t="s">
        <v>41</v>
      </c>
      <c r="K950" t="s">
        <v>44</v>
      </c>
    </row>
    <row r="951" spans="1:11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 s="3">
        <v>0</v>
      </c>
      <c r="I951" s="3">
        <v>388100000</v>
      </c>
      <c r="J951" t="s">
        <v>41</v>
      </c>
      <c r="K951" t="s">
        <v>44</v>
      </c>
    </row>
    <row r="952" spans="1:11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 s="3">
        <v>0</v>
      </c>
      <c r="I952" s="3">
        <v>401300000</v>
      </c>
      <c r="J952" t="s">
        <v>41</v>
      </c>
      <c r="K952" t="s">
        <v>44</v>
      </c>
    </row>
    <row r="953" spans="1:11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3">
        <v>0</v>
      </c>
      <c r="I953" s="3">
        <v>1523000000</v>
      </c>
      <c r="J953" t="s">
        <v>18</v>
      </c>
      <c r="K953" t="s">
        <v>293</v>
      </c>
    </row>
    <row r="954" spans="1:11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3">
        <v>0</v>
      </c>
      <c r="I954" s="3">
        <v>1462000000</v>
      </c>
      <c r="J954" t="s">
        <v>18</v>
      </c>
      <c r="K954" t="s">
        <v>293</v>
      </c>
    </row>
    <row r="955" spans="1:11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3">
        <v>0</v>
      </c>
      <c r="I955" s="3">
        <v>1485000000</v>
      </c>
      <c r="J955" t="s">
        <v>18</v>
      </c>
      <c r="K955" t="s">
        <v>293</v>
      </c>
    </row>
    <row r="956" spans="1:11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3">
        <v>0</v>
      </c>
      <c r="I956" s="3">
        <v>1484000000</v>
      </c>
      <c r="J956" t="s">
        <v>18</v>
      </c>
      <c r="K956" t="s">
        <v>293</v>
      </c>
    </row>
    <row r="957" spans="1:11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3">
        <v>683688000</v>
      </c>
      <c r="I957" s="3">
        <v>0</v>
      </c>
      <c r="J957" t="s">
        <v>21</v>
      </c>
      <c r="K957" t="s">
        <v>67</v>
      </c>
    </row>
    <row r="958" spans="1:11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3">
        <v>716471000</v>
      </c>
      <c r="I958" s="3">
        <v>0</v>
      </c>
      <c r="J958" t="s">
        <v>21</v>
      </c>
      <c r="K958" t="s">
        <v>67</v>
      </c>
    </row>
    <row r="959" spans="1:11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3">
        <v>825242000</v>
      </c>
      <c r="I959" s="3">
        <v>0</v>
      </c>
      <c r="J959" t="s">
        <v>21</v>
      </c>
      <c r="K959" t="s">
        <v>67</v>
      </c>
    </row>
    <row r="960" spans="1:11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3">
        <v>913712000</v>
      </c>
      <c r="I960" s="3">
        <v>0</v>
      </c>
      <c r="J960" t="s">
        <v>21</v>
      </c>
      <c r="K960" t="s">
        <v>67</v>
      </c>
    </row>
    <row r="961" spans="1:11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s="3">
        <v>0</v>
      </c>
      <c r="I961" s="3">
        <v>116388000</v>
      </c>
      <c r="J961" t="s">
        <v>46</v>
      </c>
      <c r="K961" t="s">
        <v>362</v>
      </c>
    </row>
    <row r="962" spans="1:11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3">
        <v>0</v>
      </c>
      <c r="I962" s="3">
        <v>167425000</v>
      </c>
      <c r="J962" t="s">
        <v>46</v>
      </c>
      <c r="K962" t="s">
        <v>362</v>
      </c>
    </row>
    <row r="963" spans="1:11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3">
        <v>0</v>
      </c>
      <c r="I963" s="3">
        <v>185993000</v>
      </c>
      <c r="J963" t="s">
        <v>46</v>
      </c>
      <c r="K963" t="s">
        <v>362</v>
      </c>
    </row>
    <row r="964" spans="1:11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3">
        <v>0</v>
      </c>
      <c r="I964" s="3">
        <v>224133000</v>
      </c>
      <c r="J964" t="s">
        <v>46</v>
      </c>
      <c r="K964" t="s">
        <v>362</v>
      </c>
    </row>
    <row r="965" spans="1:11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3">
        <v>0</v>
      </c>
      <c r="I965" s="3">
        <v>867000000</v>
      </c>
      <c r="J965" t="s">
        <v>12</v>
      </c>
      <c r="K965" t="s">
        <v>13</v>
      </c>
    </row>
    <row r="966" spans="1:11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3">
        <v>0</v>
      </c>
      <c r="I966" s="3">
        <v>938000000</v>
      </c>
      <c r="J966" t="s">
        <v>12</v>
      </c>
      <c r="K966" t="s">
        <v>13</v>
      </c>
    </row>
    <row r="967" spans="1:11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3">
        <v>0</v>
      </c>
      <c r="I967" s="3">
        <v>1015000000</v>
      </c>
      <c r="J967" t="s">
        <v>12</v>
      </c>
      <c r="K967" t="s">
        <v>13</v>
      </c>
    </row>
    <row r="968" spans="1:11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3">
        <v>0</v>
      </c>
      <c r="I968" s="3">
        <v>1221000000</v>
      </c>
      <c r="J968" t="s">
        <v>12</v>
      </c>
      <c r="K968" t="s">
        <v>13</v>
      </c>
    </row>
    <row r="969" spans="1:11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3">
        <v>0</v>
      </c>
      <c r="I969" s="3">
        <v>749000000</v>
      </c>
      <c r="J969" t="s">
        <v>181</v>
      </c>
      <c r="K969" t="s">
        <v>365</v>
      </c>
    </row>
    <row r="970" spans="1:11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3">
        <v>0</v>
      </c>
      <c r="I970" s="3">
        <v>800000000</v>
      </c>
      <c r="J970" t="s">
        <v>181</v>
      </c>
      <c r="K970" t="s">
        <v>365</v>
      </c>
    </row>
    <row r="971" spans="1:11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3">
        <v>0</v>
      </c>
      <c r="I971" s="3">
        <v>808000000</v>
      </c>
      <c r="J971" t="s">
        <v>181</v>
      </c>
      <c r="K971" t="s">
        <v>365</v>
      </c>
    </row>
    <row r="972" spans="1:11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3">
        <v>0</v>
      </c>
      <c r="I972" s="3">
        <v>1166000000</v>
      </c>
      <c r="J972" t="s">
        <v>181</v>
      </c>
      <c r="K972" t="s">
        <v>365</v>
      </c>
    </row>
    <row r="973" spans="1:11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3">
        <v>172000000</v>
      </c>
      <c r="I973" s="3">
        <v>0</v>
      </c>
      <c r="J973" t="s">
        <v>58</v>
      </c>
      <c r="K973" t="s">
        <v>192</v>
      </c>
    </row>
    <row r="974" spans="1:11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3">
        <v>150000000</v>
      </c>
      <c r="I974" s="3">
        <v>0</v>
      </c>
      <c r="J974" t="s">
        <v>58</v>
      </c>
      <c r="K974" t="s">
        <v>192</v>
      </c>
    </row>
    <row r="975" spans="1:11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3">
        <v>127000000</v>
      </c>
      <c r="I975" s="3">
        <v>0</v>
      </c>
      <c r="J975" t="s">
        <v>58</v>
      </c>
      <c r="K975" t="s">
        <v>192</v>
      </c>
    </row>
    <row r="976" spans="1:11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3">
        <v>102000000</v>
      </c>
      <c r="I976" s="3">
        <v>0</v>
      </c>
      <c r="J976" t="s">
        <v>58</v>
      </c>
      <c r="K976" t="s">
        <v>192</v>
      </c>
    </row>
    <row r="977" spans="1:11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3">
        <v>0</v>
      </c>
      <c r="I977" s="3">
        <v>0</v>
      </c>
      <c r="J977" t="s">
        <v>18</v>
      </c>
      <c r="K977" t="s">
        <v>333</v>
      </c>
    </row>
    <row r="978" spans="1:11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3">
        <v>0</v>
      </c>
      <c r="I978" s="3">
        <v>0</v>
      </c>
      <c r="J978" t="s">
        <v>18</v>
      </c>
      <c r="K978" t="s">
        <v>333</v>
      </c>
    </row>
    <row r="979" spans="1:11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3">
        <v>0</v>
      </c>
      <c r="I979" s="3">
        <v>0</v>
      </c>
      <c r="J979" t="s">
        <v>18</v>
      </c>
      <c r="K979" t="s">
        <v>333</v>
      </c>
    </row>
    <row r="980" spans="1:11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3">
        <v>0</v>
      </c>
      <c r="I980" s="3">
        <v>0</v>
      </c>
      <c r="J980" t="s">
        <v>18</v>
      </c>
      <c r="K980" t="s">
        <v>333</v>
      </c>
    </row>
    <row r="981" spans="1:11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>
        <v>0</v>
      </c>
      <c r="G981" s="2">
        <v>3456000000</v>
      </c>
      <c r="H981" s="3">
        <v>0</v>
      </c>
      <c r="I981" s="3">
        <v>258000000</v>
      </c>
      <c r="J981" t="s">
        <v>21</v>
      </c>
      <c r="K981" t="s">
        <v>56</v>
      </c>
    </row>
    <row r="982" spans="1:11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>
        <v>0</v>
      </c>
      <c r="G982" s="2">
        <v>4014000000</v>
      </c>
      <c r="H982" s="3">
        <v>0</v>
      </c>
      <c r="I982" s="3">
        <v>321000000</v>
      </c>
      <c r="J982" t="s">
        <v>21</v>
      </c>
      <c r="K982" t="s">
        <v>56</v>
      </c>
    </row>
    <row r="983" spans="1:11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>
        <v>0</v>
      </c>
      <c r="G983" s="2">
        <v>4162000000</v>
      </c>
      <c r="H983" s="3">
        <v>0</v>
      </c>
      <c r="I983" s="3">
        <v>366000000</v>
      </c>
      <c r="J983" t="s">
        <v>21</v>
      </c>
      <c r="K983" t="s">
        <v>56</v>
      </c>
    </row>
    <row r="984" spans="1:11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>
        <v>0</v>
      </c>
      <c r="G984" s="2">
        <v>4525000000</v>
      </c>
      <c r="H984" s="3">
        <v>0</v>
      </c>
      <c r="I984" s="3">
        <v>373000000</v>
      </c>
      <c r="J984" t="s">
        <v>21</v>
      </c>
      <c r="K984" t="s">
        <v>56</v>
      </c>
    </row>
    <row r="985" spans="1:11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s="3">
        <v>0</v>
      </c>
      <c r="I985" s="3">
        <v>121211000</v>
      </c>
      <c r="J985" t="s">
        <v>51</v>
      </c>
      <c r="K985" t="s">
        <v>233</v>
      </c>
    </row>
    <row r="986" spans="1:11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 s="3">
        <v>0</v>
      </c>
      <c r="I986" s="3">
        <v>186979000</v>
      </c>
      <c r="J986" t="s">
        <v>51</v>
      </c>
      <c r="K986" t="s">
        <v>233</v>
      </c>
    </row>
    <row r="987" spans="1:11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 s="3">
        <v>0</v>
      </c>
      <c r="I987" s="3">
        <v>301812000</v>
      </c>
      <c r="J987" t="s">
        <v>51</v>
      </c>
      <c r="K987" t="s">
        <v>233</v>
      </c>
    </row>
    <row r="988" spans="1:11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 s="3">
        <v>0</v>
      </c>
      <c r="I988" s="3">
        <v>294520000</v>
      </c>
      <c r="J988" t="s">
        <v>51</v>
      </c>
      <c r="K988" t="s">
        <v>233</v>
      </c>
    </row>
    <row r="989" spans="1:11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s="3">
        <v>0</v>
      </c>
      <c r="I989" s="3">
        <v>277621000</v>
      </c>
      <c r="J989" t="s">
        <v>51</v>
      </c>
      <c r="K989" t="s">
        <v>264</v>
      </c>
    </row>
    <row r="990" spans="1:11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 s="3">
        <v>0</v>
      </c>
      <c r="I990" s="3">
        <v>357165000</v>
      </c>
      <c r="J990" t="s">
        <v>51</v>
      </c>
      <c r="K990" t="s">
        <v>264</v>
      </c>
    </row>
    <row r="991" spans="1:11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 s="3">
        <v>0</v>
      </c>
      <c r="I991" s="3">
        <v>378716000</v>
      </c>
      <c r="J991" t="s">
        <v>51</v>
      </c>
      <c r="K991" t="s">
        <v>264</v>
      </c>
    </row>
    <row r="992" spans="1:11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 s="3">
        <v>0</v>
      </c>
      <c r="I992" s="3">
        <v>464472000</v>
      </c>
      <c r="J992" t="s">
        <v>51</v>
      </c>
      <c r="K992" t="s">
        <v>264</v>
      </c>
    </row>
    <row r="993" spans="1:11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3">
        <v>0</v>
      </c>
      <c r="I993" s="3">
        <v>102000000</v>
      </c>
      <c r="J993" t="s">
        <v>18</v>
      </c>
      <c r="K993" t="s">
        <v>132</v>
      </c>
    </row>
    <row r="994" spans="1:11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3">
        <v>0</v>
      </c>
      <c r="I994" s="3">
        <v>127000000</v>
      </c>
      <c r="J994" t="s">
        <v>18</v>
      </c>
      <c r="K994" t="s">
        <v>132</v>
      </c>
    </row>
    <row r="995" spans="1:11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3">
        <v>0</v>
      </c>
      <c r="I995" s="3">
        <v>148000000</v>
      </c>
      <c r="J995" t="s">
        <v>18</v>
      </c>
      <c r="K995" t="s">
        <v>132</v>
      </c>
    </row>
    <row r="996" spans="1:11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3">
        <v>0</v>
      </c>
      <c r="I996" s="3">
        <v>139000000</v>
      </c>
      <c r="J996" t="s">
        <v>18</v>
      </c>
      <c r="K996" t="s">
        <v>132</v>
      </c>
    </row>
    <row r="997" spans="1:11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3">
        <v>0</v>
      </c>
      <c r="I997" s="3">
        <v>0</v>
      </c>
      <c r="J997" t="s">
        <v>12</v>
      </c>
      <c r="K997" t="s">
        <v>63</v>
      </c>
    </row>
    <row r="998" spans="1:11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3">
        <v>0</v>
      </c>
      <c r="I998" s="3">
        <v>0</v>
      </c>
      <c r="J998" t="s">
        <v>12</v>
      </c>
      <c r="K998" t="s">
        <v>63</v>
      </c>
    </row>
    <row r="999" spans="1:11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3">
        <v>0</v>
      </c>
      <c r="I999" s="3">
        <v>0</v>
      </c>
      <c r="J999" t="s">
        <v>12</v>
      </c>
      <c r="K999" t="s">
        <v>63</v>
      </c>
    </row>
    <row r="1000" spans="1:11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3">
        <v>0</v>
      </c>
      <c r="I1000" s="3">
        <v>0</v>
      </c>
      <c r="J1000" t="s">
        <v>12</v>
      </c>
      <c r="K1000" t="s">
        <v>63</v>
      </c>
    </row>
    <row r="1001" spans="1:11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3">
        <v>0</v>
      </c>
      <c r="I1001" s="3">
        <v>0</v>
      </c>
      <c r="J1001" t="s">
        <v>18</v>
      </c>
      <c r="K1001" t="s">
        <v>285</v>
      </c>
    </row>
    <row r="1002" spans="1:11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3">
        <v>0</v>
      </c>
      <c r="I1002" s="3">
        <v>0</v>
      </c>
      <c r="J1002" t="s">
        <v>18</v>
      </c>
      <c r="K1002" t="s">
        <v>285</v>
      </c>
    </row>
    <row r="1003" spans="1:11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3">
        <v>0</v>
      </c>
      <c r="I1003" s="3">
        <v>0</v>
      </c>
      <c r="J1003" t="s">
        <v>18</v>
      </c>
      <c r="K1003" t="s">
        <v>285</v>
      </c>
    </row>
    <row r="1004" spans="1:11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3">
        <v>0</v>
      </c>
      <c r="I1004" s="3">
        <v>0</v>
      </c>
      <c r="J1004" t="s">
        <v>18</v>
      </c>
      <c r="K1004" t="s">
        <v>285</v>
      </c>
    </row>
    <row r="1005" spans="1:11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3">
        <v>0</v>
      </c>
      <c r="I1005" s="3">
        <v>0</v>
      </c>
      <c r="J1005" t="s">
        <v>18</v>
      </c>
      <c r="K1005" t="s">
        <v>154</v>
      </c>
    </row>
    <row r="1006" spans="1:11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3">
        <v>0</v>
      </c>
      <c r="I1006" s="3">
        <v>0</v>
      </c>
      <c r="J1006" t="s">
        <v>18</v>
      </c>
      <c r="K1006" t="s">
        <v>154</v>
      </c>
    </row>
    <row r="1007" spans="1:11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3">
        <v>0</v>
      </c>
      <c r="I1007" s="3">
        <v>0</v>
      </c>
      <c r="J1007" t="s">
        <v>18</v>
      </c>
      <c r="K1007" t="s">
        <v>154</v>
      </c>
    </row>
    <row r="1008" spans="1:11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3">
        <v>0</v>
      </c>
      <c r="I1008" s="3">
        <v>0</v>
      </c>
      <c r="J1008" t="s">
        <v>18</v>
      </c>
      <c r="K1008" t="s">
        <v>154</v>
      </c>
    </row>
    <row r="1009" spans="1:11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3">
        <v>254723000</v>
      </c>
      <c r="I1009" s="3">
        <v>111537000</v>
      </c>
      <c r="J1009" t="s">
        <v>21</v>
      </c>
      <c r="K1009" t="s">
        <v>33</v>
      </c>
    </row>
    <row r="1010" spans="1:11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3">
        <v>305043000</v>
      </c>
      <c r="I1010" s="3">
        <v>94534000</v>
      </c>
      <c r="J1010" t="s">
        <v>21</v>
      </c>
      <c r="K1010" t="s">
        <v>33</v>
      </c>
    </row>
    <row r="1011" spans="1:11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3">
        <v>349543000</v>
      </c>
      <c r="I1011" s="3">
        <v>176746000</v>
      </c>
      <c r="J1011" t="s">
        <v>21</v>
      </c>
      <c r="K1011" t="s">
        <v>33</v>
      </c>
    </row>
    <row r="1012" spans="1:11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3">
        <v>372596000</v>
      </c>
      <c r="I1012" s="3">
        <v>174896000</v>
      </c>
      <c r="J1012" t="s">
        <v>21</v>
      </c>
      <c r="K1012" t="s">
        <v>33</v>
      </c>
    </row>
    <row r="1013" spans="1:11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3">
        <v>433000000</v>
      </c>
      <c r="I1013" s="3">
        <v>0</v>
      </c>
      <c r="J1013" t="s">
        <v>24</v>
      </c>
      <c r="K1013" t="s">
        <v>27</v>
      </c>
    </row>
    <row r="1014" spans="1:11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3">
        <v>457000000</v>
      </c>
      <c r="I1014" s="3">
        <v>0</v>
      </c>
      <c r="J1014" t="s">
        <v>24</v>
      </c>
      <c r="K1014" t="s">
        <v>27</v>
      </c>
    </row>
    <row r="1015" spans="1:11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3">
        <v>392000000</v>
      </c>
      <c r="I1015" s="3">
        <v>0</v>
      </c>
      <c r="J1015" t="s">
        <v>24</v>
      </c>
      <c r="K1015" t="s">
        <v>27</v>
      </c>
    </row>
    <row r="1016" spans="1:11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3">
        <v>392000000</v>
      </c>
      <c r="I1016" s="3">
        <v>0</v>
      </c>
      <c r="J1016" t="s">
        <v>24</v>
      </c>
      <c r="K1016" t="s">
        <v>27</v>
      </c>
    </row>
    <row r="1017" spans="1:11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3">
        <v>0</v>
      </c>
      <c r="I1017" s="3">
        <v>93500000</v>
      </c>
      <c r="J1017" t="s">
        <v>46</v>
      </c>
      <c r="K1017" t="s">
        <v>378</v>
      </c>
    </row>
    <row r="1018" spans="1:11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3">
        <v>0</v>
      </c>
      <c r="I1018" s="3">
        <v>93400000</v>
      </c>
      <c r="J1018" t="s">
        <v>46</v>
      </c>
      <c r="K1018" t="s">
        <v>378</v>
      </c>
    </row>
    <row r="1019" spans="1:11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3">
        <v>0</v>
      </c>
      <c r="I1019" s="3">
        <v>95600000</v>
      </c>
      <c r="J1019" t="s">
        <v>46</v>
      </c>
      <c r="K1019" t="s">
        <v>378</v>
      </c>
    </row>
    <row r="1020" spans="1:11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3">
        <v>0</v>
      </c>
      <c r="I1020" s="3">
        <v>113500000</v>
      </c>
      <c r="J1020" t="s">
        <v>46</v>
      </c>
      <c r="K1020" t="s">
        <v>378</v>
      </c>
    </row>
    <row r="1021" spans="1:11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3">
        <v>0</v>
      </c>
      <c r="I1021" s="3">
        <v>217000000</v>
      </c>
      <c r="J1021" t="s">
        <v>35</v>
      </c>
      <c r="K1021" t="s">
        <v>123</v>
      </c>
    </row>
    <row r="1022" spans="1:11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3">
        <v>0</v>
      </c>
      <c r="I1022" s="3">
        <v>217000000</v>
      </c>
      <c r="J1022" t="s">
        <v>35</v>
      </c>
      <c r="K1022" t="s">
        <v>123</v>
      </c>
    </row>
    <row r="1023" spans="1:11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3">
        <v>0</v>
      </c>
      <c r="I1023" s="3">
        <v>206000000</v>
      </c>
      <c r="J1023" t="s">
        <v>35</v>
      </c>
      <c r="K1023" t="s">
        <v>123</v>
      </c>
    </row>
    <row r="1024" spans="1:11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3">
        <v>0</v>
      </c>
      <c r="I1024" s="3">
        <v>181000000</v>
      </c>
      <c r="J1024" t="s">
        <v>35</v>
      </c>
      <c r="K1024" t="s">
        <v>123</v>
      </c>
    </row>
    <row r="1025" spans="1:11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3">
        <v>0</v>
      </c>
      <c r="I1025" s="3">
        <v>17755000000</v>
      </c>
      <c r="J1025" t="s">
        <v>46</v>
      </c>
      <c r="K1025" t="s">
        <v>47</v>
      </c>
    </row>
    <row r="1026" spans="1:11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3">
        <v>0</v>
      </c>
      <c r="I1026" s="3">
        <v>16602000000</v>
      </c>
      <c r="J1026" t="s">
        <v>46</v>
      </c>
      <c r="K1026" t="s">
        <v>47</v>
      </c>
    </row>
    <row r="1027" spans="1:11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3">
        <v>0</v>
      </c>
      <c r="I1027" s="3">
        <v>17091000000</v>
      </c>
      <c r="J1027" t="s">
        <v>46</v>
      </c>
      <c r="K1027" t="s">
        <v>47</v>
      </c>
    </row>
    <row r="1028" spans="1:11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3">
        <v>0</v>
      </c>
      <c r="I1028" s="3">
        <v>16769000000</v>
      </c>
      <c r="J1028" t="s">
        <v>46</v>
      </c>
      <c r="K1028" t="s">
        <v>47</v>
      </c>
    </row>
    <row r="1029" spans="1:11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3">
        <v>0</v>
      </c>
      <c r="I1029" s="3">
        <v>0</v>
      </c>
      <c r="J1029" t="s">
        <v>18</v>
      </c>
      <c r="K1029" t="s">
        <v>382</v>
      </c>
    </row>
    <row r="1030" spans="1:11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3">
        <v>0</v>
      </c>
      <c r="I1030" s="3">
        <v>0</v>
      </c>
      <c r="J1030" t="s">
        <v>18</v>
      </c>
      <c r="K1030" t="s">
        <v>382</v>
      </c>
    </row>
    <row r="1031" spans="1:11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3">
        <v>0</v>
      </c>
      <c r="I1031" s="3">
        <v>0</v>
      </c>
      <c r="J1031" t="s">
        <v>18</v>
      </c>
      <c r="K1031" t="s">
        <v>382</v>
      </c>
    </row>
    <row r="1032" spans="1:11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3">
        <v>0</v>
      </c>
      <c r="I1032" s="3">
        <v>0</v>
      </c>
      <c r="J1032" t="s">
        <v>18</v>
      </c>
      <c r="K1032" t="s">
        <v>382</v>
      </c>
    </row>
    <row r="1033" spans="1:11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3">
        <v>100100000</v>
      </c>
      <c r="I1033" s="3">
        <v>0</v>
      </c>
      <c r="J1033" t="s">
        <v>35</v>
      </c>
      <c r="K1033" t="s">
        <v>123</v>
      </c>
    </row>
    <row r="1034" spans="1:11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3">
        <v>100200000</v>
      </c>
      <c r="I1034" s="3">
        <v>0</v>
      </c>
      <c r="J1034" t="s">
        <v>35</v>
      </c>
      <c r="K1034" t="s">
        <v>123</v>
      </c>
    </row>
    <row r="1035" spans="1:11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3">
        <v>115100000</v>
      </c>
      <c r="I1035" s="3">
        <v>0</v>
      </c>
      <c r="J1035" t="s">
        <v>35</v>
      </c>
      <c r="K1035" t="s">
        <v>123</v>
      </c>
    </row>
    <row r="1036" spans="1:11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3">
        <v>108400000</v>
      </c>
      <c r="I1036" s="3">
        <v>0</v>
      </c>
      <c r="J1036" t="s">
        <v>35</v>
      </c>
      <c r="K1036" t="s">
        <v>123</v>
      </c>
    </row>
    <row r="1037" spans="1:11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3">
        <v>0</v>
      </c>
      <c r="I1037" s="3">
        <v>0</v>
      </c>
      <c r="J1037" t="s">
        <v>35</v>
      </c>
      <c r="K1037" t="s">
        <v>123</v>
      </c>
    </row>
    <row r="1038" spans="1:11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3">
        <v>0</v>
      </c>
      <c r="I1038" s="3">
        <v>0</v>
      </c>
      <c r="J1038" t="s">
        <v>35</v>
      </c>
      <c r="K1038" t="s">
        <v>123</v>
      </c>
    </row>
    <row r="1039" spans="1:11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3">
        <v>0</v>
      </c>
      <c r="I1039" s="3">
        <v>0</v>
      </c>
      <c r="J1039" t="s">
        <v>35</v>
      </c>
      <c r="K1039" t="s">
        <v>123</v>
      </c>
    </row>
    <row r="1040" spans="1:11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3">
        <v>0</v>
      </c>
      <c r="I1040" s="3">
        <v>0</v>
      </c>
      <c r="J1040" t="s">
        <v>35</v>
      </c>
      <c r="K1040" t="s">
        <v>123</v>
      </c>
    </row>
    <row r="1041" spans="1:11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3">
        <v>0</v>
      </c>
      <c r="I1041" s="3">
        <v>0</v>
      </c>
      <c r="J1041" t="s">
        <v>58</v>
      </c>
      <c r="K1041" t="s">
        <v>386</v>
      </c>
    </row>
    <row r="1042" spans="1:11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3">
        <v>0</v>
      </c>
      <c r="I1042" s="3">
        <v>0</v>
      </c>
      <c r="J1042" t="s">
        <v>58</v>
      </c>
      <c r="K1042" t="s">
        <v>386</v>
      </c>
    </row>
    <row r="1043" spans="1:11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3">
        <v>0</v>
      </c>
      <c r="I1043" s="3">
        <v>0</v>
      </c>
      <c r="J1043" t="s">
        <v>58</v>
      </c>
      <c r="K1043" t="s">
        <v>386</v>
      </c>
    </row>
    <row r="1044" spans="1:11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3">
        <v>0</v>
      </c>
      <c r="I1044" s="3">
        <v>0</v>
      </c>
      <c r="J1044" t="s">
        <v>58</v>
      </c>
      <c r="K1044" t="s">
        <v>386</v>
      </c>
    </row>
    <row r="1045" spans="1:11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>
        <v>0</v>
      </c>
      <c r="G1045" s="2">
        <v>7134000000</v>
      </c>
      <c r="H1045" s="3">
        <v>0</v>
      </c>
      <c r="I1045" s="3">
        <v>2961000000</v>
      </c>
      <c r="J1045" t="s">
        <v>46</v>
      </c>
      <c r="K1045" t="s">
        <v>388</v>
      </c>
    </row>
    <row r="1046" spans="1:11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>
        <v>0</v>
      </c>
      <c r="G1046" s="2">
        <v>7226000000</v>
      </c>
      <c r="H1046" s="3">
        <v>0</v>
      </c>
      <c r="I1046" s="3">
        <v>2958000000</v>
      </c>
      <c r="J1046" t="s">
        <v>46</v>
      </c>
      <c r="K1046" t="s">
        <v>388</v>
      </c>
    </row>
    <row r="1047" spans="1:11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>
        <v>0</v>
      </c>
      <c r="G1047" s="2">
        <v>7515000000</v>
      </c>
      <c r="H1047" s="3">
        <v>0</v>
      </c>
      <c r="I1047" s="3">
        <v>3135000000</v>
      </c>
      <c r="J1047" t="s">
        <v>46</v>
      </c>
      <c r="K1047" t="s">
        <v>388</v>
      </c>
    </row>
    <row r="1048" spans="1:11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>
        <v>0</v>
      </c>
      <c r="G1048" s="2">
        <v>7334000000</v>
      </c>
      <c r="H1048" s="3">
        <v>0</v>
      </c>
      <c r="I1048" s="3">
        <v>3140000000</v>
      </c>
      <c r="J1048" t="s">
        <v>46</v>
      </c>
      <c r="K1048" t="s">
        <v>388</v>
      </c>
    </row>
    <row r="1049" spans="1:11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3">
        <v>1715000000</v>
      </c>
      <c r="I1049" s="3">
        <v>0</v>
      </c>
      <c r="J1049" t="s">
        <v>12</v>
      </c>
      <c r="K1049" t="s">
        <v>163</v>
      </c>
    </row>
    <row r="1050" spans="1:11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3">
        <v>1770000000</v>
      </c>
      <c r="I1050" s="3">
        <v>0</v>
      </c>
      <c r="J1050" t="s">
        <v>12</v>
      </c>
      <c r="K1050" t="s">
        <v>163</v>
      </c>
    </row>
    <row r="1051" spans="1:11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3">
        <v>1763000000</v>
      </c>
      <c r="I1051" s="3">
        <v>0</v>
      </c>
      <c r="J1051" t="s">
        <v>12</v>
      </c>
      <c r="K1051" t="s">
        <v>163</v>
      </c>
    </row>
    <row r="1052" spans="1:11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3">
        <v>1735000000</v>
      </c>
      <c r="I1052" s="3">
        <v>0</v>
      </c>
      <c r="J1052" t="s">
        <v>12</v>
      </c>
      <c r="K1052" t="s">
        <v>163</v>
      </c>
    </row>
    <row r="1053" spans="1:11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>
        <v>0</v>
      </c>
      <c r="H1053" s="3">
        <v>0</v>
      </c>
      <c r="I1053" s="3">
        <v>0</v>
      </c>
      <c r="J1053" t="s">
        <v>35</v>
      </c>
      <c r="K1053" t="s">
        <v>213</v>
      </c>
    </row>
    <row r="1054" spans="1:11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>
        <v>0</v>
      </c>
      <c r="H1054" s="3">
        <v>0</v>
      </c>
      <c r="I1054" s="3">
        <v>0</v>
      </c>
      <c r="J1054" t="s">
        <v>35</v>
      </c>
      <c r="K1054" t="s">
        <v>213</v>
      </c>
    </row>
    <row r="1055" spans="1:11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>
        <v>0</v>
      </c>
      <c r="H1055" s="3">
        <v>0</v>
      </c>
      <c r="I1055" s="3">
        <v>0</v>
      </c>
      <c r="J1055" t="s">
        <v>35</v>
      </c>
      <c r="K1055" t="s">
        <v>213</v>
      </c>
    </row>
    <row r="1056" spans="1:11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>
        <v>0</v>
      </c>
      <c r="H1056" s="3">
        <v>0</v>
      </c>
      <c r="I1056" s="3">
        <v>0</v>
      </c>
      <c r="J1056" t="s">
        <v>35</v>
      </c>
      <c r="K1056" t="s">
        <v>213</v>
      </c>
    </row>
    <row r="1057" spans="1:11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3">
        <v>0</v>
      </c>
      <c r="I1057" s="3">
        <v>0</v>
      </c>
      <c r="J1057" t="s">
        <v>35</v>
      </c>
      <c r="K1057" t="s">
        <v>392</v>
      </c>
    </row>
    <row r="1058" spans="1:11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3">
        <v>0</v>
      </c>
      <c r="I1058" s="3">
        <v>0</v>
      </c>
      <c r="J1058" t="s">
        <v>35</v>
      </c>
      <c r="K1058" t="s">
        <v>392</v>
      </c>
    </row>
    <row r="1059" spans="1:11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3">
        <v>0</v>
      </c>
      <c r="I1059" s="3">
        <v>0</v>
      </c>
      <c r="J1059" t="s">
        <v>35</v>
      </c>
      <c r="K1059" t="s">
        <v>392</v>
      </c>
    </row>
    <row r="1060" spans="1:11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3">
        <v>0</v>
      </c>
      <c r="I1060" s="3">
        <v>0</v>
      </c>
      <c r="J1060" t="s">
        <v>35</v>
      </c>
      <c r="K1060" t="s">
        <v>392</v>
      </c>
    </row>
    <row r="1061" spans="1:11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3">
        <v>1533000000</v>
      </c>
      <c r="I1061" s="3">
        <v>0</v>
      </c>
      <c r="J1061" t="s">
        <v>58</v>
      </c>
      <c r="K1061" t="s">
        <v>137</v>
      </c>
    </row>
    <row r="1062" spans="1:11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3">
        <v>1725000000</v>
      </c>
      <c r="I1062" s="3">
        <v>0</v>
      </c>
      <c r="J1062" t="s">
        <v>58</v>
      </c>
      <c r="K1062" t="s">
        <v>137</v>
      </c>
    </row>
    <row r="1063" spans="1:11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3">
        <v>1580000000</v>
      </c>
      <c r="I1063" s="3">
        <v>0</v>
      </c>
      <c r="J1063" t="s">
        <v>58</v>
      </c>
      <c r="K1063" t="s">
        <v>137</v>
      </c>
    </row>
    <row r="1064" spans="1:11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3">
        <v>1512000000</v>
      </c>
      <c r="I1064" s="3">
        <v>0</v>
      </c>
      <c r="J1064" t="s">
        <v>58</v>
      </c>
      <c r="K1064" t="s">
        <v>137</v>
      </c>
    </row>
    <row r="1065" spans="1:11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3">
        <v>0</v>
      </c>
      <c r="I1065" s="3">
        <v>0</v>
      </c>
      <c r="J1065" t="s">
        <v>58</v>
      </c>
      <c r="K1065" t="s">
        <v>137</v>
      </c>
    </row>
    <row r="1066" spans="1:11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3">
        <v>0</v>
      </c>
      <c r="I1066" s="3">
        <v>0</v>
      </c>
      <c r="J1066" t="s">
        <v>58</v>
      </c>
      <c r="K1066" t="s">
        <v>137</v>
      </c>
    </row>
    <row r="1067" spans="1:11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3">
        <v>0</v>
      </c>
      <c r="I1067" s="3">
        <v>0</v>
      </c>
      <c r="J1067" t="s">
        <v>58</v>
      </c>
      <c r="K1067" t="s">
        <v>137</v>
      </c>
    </row>
    <row r="1068" spans="1:11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3">
        <v>0</v>
      </c>
      <c r="I1068" s="3">
        <v>0</v>
      </c>
      <c r="J1068" t="s">
        <v>58</v>
      </c>
      <c r="K1068" t="s">
        <v>137</v>
      </c>
    </row>
    <row r="1069" spans="1:11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3">
        <v>0</v>
      </c>
      <c r="I1069" s="3">
        <v>995000000</v>
      </c>
      <c r="J1069" t="s">
        <v>82</v>
      </c>
      <c r="K1069" t="s">
        <v>340</v>
      </c>
    </row>
    <row r="1070" spans="1:11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3">
        <v>0</v>
      </c>
      <c r="I1070" s="3">
        <v>1220000000</v>
      </c>
      <c r="J1070" t="s">
        <v>82</v>
      </c>
      <c r="K1070" t="s">
        <v>340</v>
      </c>
    </row>
    <row r="1071" spans="1:11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3">
        <v>0</v>
      </c>
      <c r="I1071" s="3">
        <v>1326000000</v>
      </c>
      <c r="J1071" t="s">
        <v>82</v>
      </c>
      <c r="K1071" t="s">
        <v>340</v>
      </c>
    </row>
    <row r="1072" spans="1:11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3">
        <v>0</v>
      </c>
      <c r="I1072" s="3">
        <v>1646000000</v>
      </c>
      <c r="J1072" t="s">
        <v>82</v>
      </c>
      <c r="K1072" t="s">
        <v>340</v>
      </c>
    </row>
    <row r="1073" spans="1:11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3">
        <v>8168000000</v>
      </c>
      <c r="I1073" s="3">
        <v>0</v>
      </c>
      <c r="J1073" t="s">
        <v>24</v>
      </c>
      <c r="K1073" t="s">
        <v>25</v>
      </c>
    </row>
    <row r="1074" spans="1:11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3">
        <v>7503000000</v>
      </c>
      <c r="I1074" s="3">
        <v>0</v>
      </c>
      <c r="J1074" t="s">
        <v>24</v>
      </c>
      <c r="K1074" t="s">
        <v>25</v>
      </c>
    </row>
    <row r="1075" spans="1:11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3">
        <v>7180000000</v>
      </c>
      <c r="I1075" s="3">
        <v>0</v>
      </c>
      <c r="J1075" t="s">
        <v>24</v>
      </c>
      <c r="K1075" t="s">
        <v>25</v>
      </c>
    </row>
    <row r="1076" spans="1:11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3">
        <v>6704000000</v>
      </c>
      <c r="I1076" s="3">
        <v>0</v>
      </c>
      <c r="J1076" t="s">
        <v>24</v>
      </c>
      <c r="K1076" t="s">
        <v>25</v>
      </c>
    </row>
    <row r="1077" spans="1:11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3">
        <v>0</v>
      </c>
      <c r="I1077" s="3">
        <v>2008000000</v>
      </c>
      <c r="J1077" t="s">
        <v>82</v>
      </c>
      <c r="K1077" t="s">
        <v>83</v>
      </c>
    </row>
    <row r="1078" spans="1:11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3">
        <v>0</v>
      </c>
      <c r="I1078" s="3">
        <v>2500000000</v>
      </c>
      <c r="J1078" t="s">
        <v>82</v>
      </c>
      <c r="K1078" t="s">
        <v>83</v>
      </c>
    </row>
    <row r="1079" spans="1:11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3">
        <v>0</v>
      </c>
      <c r="I1079" s="3">
        <v>2861000000</v>
      </c>
      <c r="J1079" t="s">
        <v>82</v>
      </c>
      <c r="K1079" t="s">
        <v>83</v>
      </c>
    </row>
    <row r="1080" spans="1:11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3">
        <v>0</v>
      </c>
      <c r="I1080" s="3">
        <v>2957000000</v>
      </c>
      <c r="J1080" t="s">
        <v>82</v>
      </c>
      <c r="K1080" t="s">
        <v>83</v>
      </c>
    </row>
    <row r="1081" spans="1:11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3">
        <v>10411000000</v>
      </c>
      <c r="I1081" s="3">
        <v>0</v>
      </c>
      <c r="J1081" t="s">
        <v>21</v>
      </c>
      <c r="K1081" t="s">
        <v>399</v>
      </c>
    </row>
    <row r="1082" spans="1:11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3">
        <v>11381000000</v>
      </c>
      <c r="I1082" s="3">
        <v>0</v>
      </c>
      <c r="J1082" t="s">
        <v>21</v>
      </c>
      <c r="K1082" t="s">
        <v>399</v>
      </c>
    </row>
    <row r="1083" spans="1:11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3">
        <v>12046000000</v>
      </c>
      <c r="I1083" s="3">
        <v>0</v>
      </c>
      <c r="J1083" t="s">
        <v>21</v>
      </c>
      <c r="K1083" t="s">
        <v>399</v>
      </c>
    </row>
    <row r="1084" spans="1:11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3">
        <v>11988000000</v>
      </c>
      <c r="I1084" s="3">
        <v>0</v>
      </c>
      <c r="J1084" t="s">
        <v>21</v>
      </c>
      <c r="K1084" t="s">
        <v>399</v>
      </c>
    </row>
    <row r="1085" spans="1:11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3">
        <v>0</v>
      </c>
      <c r="I1085" s="3">
        <v>264631000</v>
      </c>
      <c r="J1085" t="s">
        <v>46</v>
      </c>
      <c r="K1085" t="s">
        <v>104</v>
      </c>
    </row>
    <row r="1086" spans="1:11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3">
        <v>0</v>
      </c>
      <c r="I1086" s="3">
        <v>231912000</v>
      </c>
      <c r="J1086" t="s">
        <v>46</v>
      </c>
      <c r="K1086" t="s">
        <v>104</v>
      </c>
    </row>
    <row r="1087" spans="1:11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3">
        <v>0</v>
      </c>
      <c r="I1087" s="3">
        <v>157824000</v>
      </c>
      <c r="J1087" t="s">
        <v>46</v>
      </c>
      <c r="K1087" t="s">
        <v>104</v>
      </c>
    </row>
    <row r="1088" spans="1:11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3">
        <v>0</v>
      </c>
      <c r="I1088" s="3">
        <v>196424000</v>
      </c>
      <c r="J1088" t="s">
        <v>46</v>
      </c>
      <c r="K1088" t="s">
        <v>104</v>
      </c>
    </row>
    <row r="1089" spans="1:11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3">
        <v>116346000</v>
      </c>
      <c r="I1089" s="3">
        <v>24539000</v>
      </c>
      <c r="J1089" t="s">
        <v>24</v>
      </c>
      <c r="K1089" t="s">
        <v>317</v>
      </c>
    </row>
    <row r="1090" spans="1:11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3">
        <v>123297000</v>
      </c>
      <c r="I1090" s="3">
        <v>29185000</v>
      </c>
      <c r="J1090" t="s">
        <v>24</v>
      </c>
      <c r="K1090" t="s">
        <v>317</v>
      </c>
    </row>
    <row r="1091" spans="1:11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3">
        <v>119076000</v>
      </c>
      <c r="I1091" s="3">
        <v>30951000</v>
      </c>
      <c r="J1091" t="s">
        <v>24</v>
      </c>
      <c r="K1091" t="s">
        <v>317</v>
      </c>
    </row>
    <row r="1092" spans="1:11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3">
        <v>119968000</v>
      </c>
      <c r="I1092" s="3">
        <v>36052000</v>
      </c>
      <c r="J1092" t="s">
        <v>24</v>
      </c>
      <c r="K1092" t="s">
        <v>317</v>
      </c>
    </row>
    <row r="1093" spans="1:11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3">
        <v>931000000</v>
      </c>
      <c r="I1093" s="3">
        <v>0</v>
      </c>
      <c r="J1093" t="s">
        <v>21</v>
      </c>
      <c r="K1093" t="s">
        <v>33</v>
      </c>
    </row>
    <row r="1094" spans="1:11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3">
        <v>1371000000</v>
      </c>
      <c r="I1094" s="3">
        <v>0</v>
      </c>
      <c r="J1094" t="s">
        <v>21</v>
      </c>
      <c r="K1094" t="s">
        <v>33</v>
      </c>
    </row>
    <row r="1095" spans="1:11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3">
        <v>1540000000</v>
      </c>
      <c r="I1095" s="3">
        <v>0</v>
      </c>
      <c r="J1095" t="s">
        <v>21</v>
      </c>
      <c r="K1095" t="s">
        <v>33</v>
      </c>
    </row>
    <row r="1096" spans="1:11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3">
        <v>1617000000</v>
      </c>
      <c r="I1096" s="3">
        <v>0</v>
      </c>
      <c r="J1096" t="s">
        <v>21</v>
      </c>
      <c r="K1096" t="s">
        <v>33</v>
      </c>
    </row>
    <row r="1097" spans="1:11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3">
        <v>0</v>
      </c>
      <c r="I1097" s="3">
        <v>1291456000</v>
      </c>
      <c r="J1097" t="s">
        <v>82</v>
      </c>
      <c r="K1097" t="s">
        <v>143</v>
      </c>
    </row>
    <row r="1098" spans="1:11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3">
        <v>0</v>
      </c>
      <c r="I1098" s="3">
        <v>1602390000</v>
      </c>
      <c r="J1098" t="s">
        <v>82</v>
      </c>
      <c r="K1098" t="s">
        <v>143</v>
      </c>
    </row>
    <row r="1099" spans="1:11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3">
        <v>0</v>
      </c>
      <c r="I1099" s="3">
        <v>1957025000</v>
      </c>
      <c r="J1099" t="s">
        <v>82</v>
      </c>
      <c r="K1099" t="s">
        <v>143</v>
      </c>
    </row>
    <row r="1100" spans="1:11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3">
        <v>0</v>
      </c>
      <c r="I1100" s="3">
        <v>1668489000</v>
      </c>
      <c r="J1100" t="s">
        <v>82</v>
      </c>
      <c r="K1100" t="s">
        <v>143</v>
      </c>
    </row>
    <row r="1101" spans="1:11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3">
        <v>581800000</v>
      </c>
      <c r="I1101" s="3">
        <v>0</v>
      </c>
      <c r="J1101" t="s">
        <v>24</v>
      </c>
      <c r="K1101" t="s">
        <v>25</v>
      </c>
    </row>
    <row r="1102" spans="1:11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3">
        <v>671900000</v>
      </c>
      <c r="I1102" s="3">
        <v>0</v>
      </c>
      <c r="J1102" t="s">
        <v>24</v>
      </c>
      <c r="K1102" t="s">
        <v>25</v>
      </c>
    </row>
    <row r="1103" spans="1:11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3">
        <v>0</v>
      </c>
      <c r="I1103" s="3">
        <v>1568000000</v>
      </c>
      <c r="J1103" t="s">
        <v>82</v>
      </c>
      <c r="K1103" t="s">
        <v>83</v>
      </c>
    </row>
    <row r="1104" spans="1:11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3">
        <v>0</v>
      </c>
      <c r="I1104" s="3">
        <v>1759000000</v>
      </c>
      <c r="J1104" t="s">
        <v>82</v>
      </c>
      <c r="K1104" t="s">
        <v>83</v>
      </c>
    </row>
    <row r="1105" spans="1:11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3">
        <v>0</v>
      </c>
      <c r="I1105" s="3">
        <v>2131000000</v>
      </c>
      <c r="J1105" t="s">
        <v>82</v>
      </c>
      <c r="K1105" t="s">
        <v>83</v>
      </c>
    </row>
    <row r="1106" spans="1:11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3">
        <v>0</v>
      </c>
      <c r="I1106" s="3">
        <v>2454000000</v>
      </c>
      <c r="J1106" t="s">
        <v>82</v>
      </c>
      <c r="K1106" t="s">
        <v>83</v>
      </c>
    </row>
    <row r="1107" spans="1:11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3">
        <v>0</v>
      </c>
      <c r="I1107" s="3">
        <v>104000000</v>
      </c>
      <c r="J1107" t="s">
        <v>46</v>
      </c>
      <c r="K1107" t="s">
        <v>378</v>
      </c>
    </row>
    <row r="1108" spans="1:11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3">
        <v>0</v>
      </c>
      <c r="I1108" s="3">
        <v>122000000</v>
      </c>
      <c r="J1108" t="s">
        <v>46</v>
      </c>
      <c r="K1108" t="s">
        <v>378</v>
      </c>
    </row>
    <row r="1109" spans="1:11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3">
        <v>0</v>
      </c>
      <c r="I1109" s="3">
        <v>137000000</v>
      </c>
      <c r="J1109" t="s">
        <v>46</v>
      </c>
      <c r="K1109" t="s">
        <v>378</v>
      </c>
    </row>
    <row r="1110" spans="1:11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3">
        <v>0</v>
      </c>
      <c r="I1110" s="3">
        <v>138000000</v>
      </c>
      <c r="J1110" t="s">
        <v>46</v>
      </c>
      <c r="K1110" t="s">
        <v>378</v>
      </c>
    </row>
    <row r="1111" spans="1:11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3">
        <v>0</v>
      </c>
      <c r="I1111" s="3">
        <v>1518000000</v>
      </c>
      <c r="J1111" t="s">
        <v>41</v>
      </c>
      <c r="K1111" t="s">
        <v>42</v>
      </c>
    </row>
    <row r="1112" spans="1:11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3">
        <v>0</v>
      </c>
      <c r="I1112" s="3">
        <v>2163000000</v>
      </c>
      <c r="J1112" t="s">
        <v>41</v>
      </c>
      <c r="K1112" t="s">
        <v>42</v>
      </c>
    </row>
    <row r="1113" spans="1:11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3">
        <v>0</v>
      </c>
      <c r="I1113" s="3">
        <v>2551000000</v>
      </c>
      <c r="J1113" t="s">
        <v>41</v>
      </c>
      <c r="K1113" t="s">
        <v>42</v>
      </c>
    </row>
    <row r="1114" spans="1:11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3">
        <v>0</v>
      </c>
      <c r="I1114" s="3">
        <v>2831000000</v>
      </c>
      <c r="J1114" t="s">
        <v>41</v>
      </c>
      <c r="K1114" t="s">
        <v>42</v>
      </c>
    </row>
    <row r="1115" spans="1:11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3">
        <v>704000000</v>
      </c>
      <c r="I1115" s="3">
        <v>1032000000</v>
      </c>
      <c r="J1115" t="s">
        <v>58</v>
      </c>
      <c r="K1115" t="s">
        <v>409</v>
      </c>
    </row>
    <row r="1116" spans="1:11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3">
        <v>469000000</v>
      </c>
      <c r="I1116" s="3">
        <v>1362000000</v>
      </c>
      <c r="J1116" t="s">
        <v>58</v>
      </c>
      <c r="K1116" t="s">
        <v>409</v>
      </c>
    </row>
    <row r="1117" spans="1:11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3">
        <v>325000000</v>
      </c>
      <c r="I1117" s="3">
        <v>1229000000</v>
      </c>
      <c r="J1117" t="s">
        <v>58</v>
      </c>
      <c r="K1117" t="s">
        <v>409</v>
      </c>
    </row>
    <row r="1118" spans="1:11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3">
        <v>289000000</v>
      </c>
      <c r="I1118" s="3">
        <v>1239000000</v>
      </c>
      <c r="J1118" t="s">
        <v>58</v>
      </c>
      <c r="K1118" t="s">
        <v>409</v>
      </c>
    </row>
    <row r="1119" spans="1:11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3">
        <v>378769000</v>
      </c>
      <c r="I1119" s="3">
        <v>0</v>
      </c>
      <c r="J1119" t="s">
        <v>21</v>
      </c>
      <c r="K1119" t="s">
        <v>56</v>
      </c>
    </row>
    <row r="1120" spans="1:11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3">
        <v>472321000</v>
      </c>
      <c r="I1120" s="3">
        <v>0</v>
      </c>
      <c r="J1120" t="s">
        <v>21</v>
      </c>
      <c r="K1120" t="s">
        <v>56</v>
      </c>
    </row>
    <row r="1121" spans="1:11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3">
        <v>650788000</v>
      </c>
      <c r="I1121" s="3">
        <v>0</v>
      </c>
      <c r="J1121" t="s">
        <v>21</v>
      </c>
      <c r="K1121" t="s">
        <v>56</v>
      </c>
    </row>
    <row r="1122" spans="1:11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3">
        <v>852098000</v>
      </c>
      <c r="I1122" s="3">
        <v>0</v>
      </c>
      <c r="J1122" t="s">
        <v>21</v>
      </c>
      <c r="K1122" t="s">
        <v>56</v>
      </c>
    </row>
    <row r="1123" spans="1:11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3">
        <v>0</v>
      </c>
      <c r="I1123" s="3">
        <v>704000000</v>
      </c>
      <c r="J1123" t="s">
        <v>82</v>
      </c>
      <c r="K1123" t="s">
        <v>83</v>
      </c>
    </row>
    <row r="1124" spans="1:11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3">
        <v>0</v>
      </c>
      <c r="I1124" s="3">
        <v>685000000</v>
      </c>
      <c r="J1124" t="s">
        <v>82</v>
      </c>
      <c r="K1124" t="s">
        <v>83</v>
      </c>
    </row>
    <row r="1125" spans="1:11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3">
        <v>0</v>
      </c>
      <c r="I1125" s="3">
        <v>870000000</v>
      </c>
      <c r="J1125" t="s">
        <v>82</v>
      </c>
      <c r="K1125" t="s">
        <v>83</v>
      </c>
    </row>
    <row r="1126" spans="1:11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3">
        <v>0</v>
      </c>
      <c r="I1126" s="3">
        <v>917000000</v>
      </c>
      <c r="J1126" t="s">
        <v>82</v>
      </c>
      <c r="K1126" t="s">
        <v>83</v>
      </c>
    </row>
    <row r="1127" spans="1:11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3">
        <v>0</v>
      </c>
      <c r="I1127" s="3">
        <v>0</v>
      </c>
      <c r="J1127" t="s">
        <v>18</v>
      </c>
      <c r="K1127" t="s">
        <v>288</v>
      </c>
    </row>
    <row r="1128" spans="1:11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3">
        <v>0</v>
      </c>
      <c r="I1128" s="3">
        <v>0</v>
      </c>
      <c r="J1128" t="s">
        <v>18</v>
      </c>
      <c r="K1128" t="s">
        <v>288</v>
      </c>
    </row>
    <row r="1129" spans="1:11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3">
        <v>0</v>
      </c>
      <c r="I1129" s="3">
        <v>0</v>
      </c>
      <c r="J1129" t="s">
        <v>18</v>
      </c>
      <c r="K1129" t="s">
        <v>288</v>
      </c>
    </row>
    <row r="1130" spans="1:11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3">
        <v>0</v>
      </c>
      <c r="I1130" s="3">
        <v>0</v>
      </c>
      <c r="J1130" t="s">
        <v>18</v>
      </c>
      <c r="K1130" t="s">
        <v>288</v>
      </c>
    </row>
    <row r="1131" spans="1:11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3">
        <v>0</v>
      </c>
      <c r="I1131" s="3">
        <v>510000000</v>
      </c>
      <c r="J1131" t="s">
        <v>12</v>
      </c>
      <c r="K1131" t="s">
        <v>210</v>
      </c>
    </row>
    <row r="1132" spans="1:11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3">
        <v>0</v>
      </c>
      <c r="I1132" s="3">
        <v>573000000</v>
      </c>
      <c r="J1132" t="s">
        <v>12</v>
      </c>
      <c r="K1132" t="s">
        <v>210</v>
      </c>
    </row>
    <row r="1133" spans="1:11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3">
        <v>0</v>
      </c>
      <c r="I1133" s="3">
        <v>574000000</v>
      </c>
      <c r="J1133" t="s">
        <v>12</v>
      </c>
      <c r="K1133" t="s">
        <v>210</v>
      </c>
    </row>
    <row r="1134" spans="1:11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3">
        <v>0</v>
      </c>
      <c r="I1134" s="3">
        <v>603000000</v>
      </c>
      <c r="J1134" t="s">
        <v>12</v>
      </c>
      <c r="K1134" t="s">
        <v>210</v>
      </c>
    </row>
    <row r="1135" spans="1:11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3">
        <v>0</v>
      </c>
      <c r="I1135" s="3">
        <v>0</v>
      </c>
      <c r="J1135" t="s">
        <v>82</v>
      </c>
      <c r="K1135" t="s">
        <v>113</v>
      </c>
    </row>
    <row r="1136" spans="1:11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3">
        <v>0</v>
      </c>
      <c r="I1136" s="3">
        <v>0</v>
      </c>
      <c r="J1136" t="s">
        <v>82</v>
      </c>
      <c r="K1136" t="s">
        <v>113</v>
      </c>
    </row>
    <row r="1137" spans="1:11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3">
        <v>0</v>
      </c>
      <c r="I1137" s="3">
        <v>0</v>
      </c>
      <c r="J1137" t="s">
        <v>82</v>
      </c>
      <c r="K1137" t="s">
        <v>113</v>
      </c>
    </row>
    <row r="1138" spans="1:11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3">
        <v>0</v>
      </c>
      <c r="I1138" s="3">
        <v>0</v>
      </c>
      <c r="J1138" t="s">
        <v>82</v>
      </c>
      <c r="K1138" t="s">
        <v>113</v>
      </c>
    </row>
    <row r="1139" spans="1:11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3">
        <v>0</v>
      </c>
      <c r="I1139" s="3">
        <v>916000000</v>
      </c>
      <c r="J1139" t="s">
        <v>12</v>
      </c>
      <c r="K1139" t="s">
        <v>177</v>
      </c>
    </row>
    <row r="1140" spans="1:11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3">
        <v>0</v>
      </c>
      <c r="I1140" s="3">
        <v>951000000</v>
      </c>
      <c r="J1140" t="s">
        <v>12</v>
      </c>
      <c r="K1140" t="s">
        <v>177</v>
      </c>
    </row>
    <row r="1141" spans="1:11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3">
        <v>0</v>
      </c>
      <c r="I1141" s="3">
        <v>1054000000</v>
      </c>
      <c r="J1141" t="s">
        <v>12</v>
      </c>
      <c r="K1141" t="s">
        <v>177</v>
      </c>
    </row>
    <row r="1142" spans="1:11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3">
        <v>0</v>
      </c>
      <c r="I1142" s="3">
        <v>1026000000</v>
      </c>
      <c r="J1142" t="s">
        <v>12</v>
      </c>
      <c r="K1142" t="s">
        <v>177</v>
      </c>
    </row>
    <row r="1143" spans="1:11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3">
        <v>904200000</v>
      </c>
      <c r="I1143" s="3">
        <v>0</v>
      </c>
      <c r="J1143" t="s">
        <v>21</v>
      </c>
      <c r="K1143" t="s">
        <v>56</v>
      </c>
    </row>
    <row r="1144" spans="1:11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3">
        <v>918000000</v>
      </c>
      <c r="I1144" s="3">
        <v>0</v>
      </c>
      <c r="J1144" t="s">
        <v>21</v>
      </c>
      <c r="K1144" t="s">
        <v>56</v>
      </c>
    </row>
    <row r="1145" spans="1:11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3">
        <v>920000000</v>
      </c>
      <c r="I1145" s="3">
        <v>0</v>
      </c>
      <c r="J1145" t="s">
        <v>21</v>
      </c>
      <c r="K1145" t="s">
        <v>56</v>
      </c>
    </row>
    <row r="1146" spans="1:11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3">
        <v>861000000</v>
      </c>
      <c r="I1146" s="3">
        <v>0</v>
      </c>
      <c r="J1146" t="s">
        <v>21</v>
      </c>
      <c r="K1146" t="s">
        <v>56</v>
      </c>
    </row>
    <row r="1147" spans="1:11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3">
        <v>0</v>
      </c>
      <c r="I1147" s="3">
        <v>0</v>
      </c>
      <c r="J1147" t="s">
        <v>58</v>
      </c>
      <c r="K1147" t="s">
        <v>418</v>
      </c>
    </row>
    <row r="1148" spans="1:11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3">
        <v>0</v>
      </c>
      <c r="I1148" s="3">
        <v>0</v>
      </c>
      <c r="J1148" t="s">
        <v>58</v>
      </c>
      <c r="K1148" t="s">
        <v>418</v>
      </c>
    </row>
    <row r="1149" spans="1:11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3">
        <v>0</v>
      </c>
      <c r="I1149" s="3">
        <v>0</v>
      </c>
      <c r="J1149" t="s">
        <v>58</v>
      </c>
      <c r="K1149" t="s">
        <v>418</v>
      </c>
    </row>
    <row r="1150" spans="1:11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3">
        <v>0</v>
      </c>
      <c r="I1150" s="3">
        <v>0</v>
      </c>
      <c r="J1150" t="s">
        <v>58</v>
      </c>
      <c r="K1150" t="s">
        <v>418</v>
      </c>
    </row>
    <row r="1151" spans="1:11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3">
        <v>1147282000</v>
      </c>
      <c r="I1151" s="3">
        <v>0</v>
      </c>
      <c r="J1151" t="s">
        <v>21</v>
      </c>
      <c r="K1151" t="s">
        <v>33</v>
      </c>
    </row>
    <row r="1152" spans="1:11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3">
        <v>1336000000</v>
      </c>
      <c r="I1152" s="3">
        <v>0</v>
      </c>
      <c r="J1152" t="s">
        <v>21</v>
      </c>
      <c r="K1152" t="s">
        <v>33</v>
      </c>
    </row>
    <row r="1153" spans="1:11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3">
        <v>1360000000</v>
      </c>
      <c r="I1153" s="3">
        <v>0</v>
      </c>
      <c r="J1153" t="s">
        <v>21</v>
      </c>
      <c r="K1153" t="s">
        <v>33</v>
      </c>
    </row>
    <row r="1154" spans="1:11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3">
        <v>1331000000</v>
      </c>
      <c r="I1154" s="3">
        <v>0</v>
      </c>
      <c r="J1154" t="s">
        <v>21</v>
      </c>
      <c r="K1154" t="s">
        <v>33</v>
      </c>
    </row>
    <row r="1155" spans="1:11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3">
        <v>0</v>
      </c>
      <c r="I1155" s="3">
        <v>0</v>
      </c>
      <c r="J1155" t="s">
        <v>18</v>
      </c>
      <c r="K1155" t="s">
        <v>421</v>
      </c>
    </row>
    <row r="1156" spans="1:11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3">
        <v>0</v>
      </c>
      <c r="I1156" s="3">
        <v>0</v>
      </c>
      <c r="J1156" t="s">
        <v>18</v>
      </c>
      <c r="K1156" t="s">
        <v>421</v>
      </c>
    </row>
    <row r="1157" spans="1:11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3">
        <v>0</v>
      </c>
      <c r="I1157" s="3">
        <v>0</v>
      </c>
      <c r="J1157" t="s">
        <v>18</v>
      </c>
      <c r="K1157" t="s">
        <v>421</v>
      </c>
    </row>
    <row r="1158" spans="1:11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3">
        <v>0</v>
      </c>
      <c r="I1158" s="3">
        <v>0</v>
      </c>
      <c r="J1158" t="s">
        <v>18</v>
      </c>
      <c r="K1158" t="s">
        <v>421</v>
      </c>
    </row>
    <row r="1159" spans="1:11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3">
        <v>0</v>
      </c>
      <c r="I1159" s="3">
        <v>147515000</v>
      </c>
      <c r="J1159" t="s">
        <v>51</v>
      </c>
      <c r="K1159" t="s">
        <v>264</v>
      </c>
    </row>
    <row r="1160" spans="1:11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3">
        <v>0</v>
      </c>
      <c r="I1160" s="3">
        <v>306769000</v>
      </c>
      <c r="J1160" t="s">
        <v>51</v>
      </c>
      <c r="K1160" t="s">
        <v>264</v>
      </c>
    </row>
    <row r="1161" spans="1:11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3">
        <v>0</v>
      </c>
      <c r="I1161" s="3">
        <v>374661000</v>
      </c>
      <c r="J1161" t="s">
        <v>51</v>
      </c>
      <c r="K1161" t="s">
        <v>264</v>
      </c>
    </row>
    <row r="1162" spans="1:11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3">
        <v>0</v>
      </c>
      <c r="I1162" s="3">
        <v>409215000</v>
      </c>
      <c r="J1162" t="s">
        <v>51</v>
      </c>
      <c r="K1162" t="s">
        <v>264</v>
      </c>
    </row>
    <row r="1163" spans="1:11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3">
        <v>0</v>
      </c>
      <c r="I1163" s="3">
        <v>205334000</v>
      </c>
      <c r="J1163" t="s">
        <v>82</v>
      </c>
      <c r="K1163" t="s">
        <v>83</v>
      </c>
    </row>
    <row r="1164" spans="1:11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3">
        <v>0</v>
      </c>
      <c r="I1164" s="3">
        <v>239343000</v>
      </c>
      <c r="J1164" t="s">
        <v>82</v>
      </c>
      <c r="K1164" t="s">
        <v>83</v>
      </c>
    </row>
    <row r="1165" spans="1:11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3">
        <v>0</v>
      </c>
      <c r="I1165" s="3">
        <v>294684000</v>
      </c>
      <c r="J1165" t="s">
        <v>82</v>
      </c>
      <c r="K1165" t="s">
        <v>83</v>
      </c>
    </row>
    <row r="1166" spans="1:11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3">
        <v>0</v>
      </c>
      <c r="I1166" s="3">
        <v>354620000</v>
      </c>
      <c r="J1166" t="s">
        <v>82</v>
      </c>
      <c r="K1166" t="s">
        <v>83</v>
      </c>
    </row>
    <row r="1167" spans="1:11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3">
        <v>0</v>
      </c>
      <c r="I1167" s="3">
        <v>294400000</v>
      </c>
      <c r="J1167" t="s">
        <v>18</v>
      </c>
      <c r="K1167" t="s">
        <v>322</v>
      </c>
    </row>
    <row r="1168" spans="1:11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3">
        <v>0</v>
      </c>
      <c r="I1168" s="3">
        <v>291100000</v>
      </c>
      <c r="J1168" t="s">
        <v>18</v>
      </c>
      <c r="K1168" t="s">
        <v>322</v>
      </c>
    </row>
    <row r="1169" spans="1:11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3">
        <v>0</v>
      </c>
      <c r="I1169" s="3">
        <v>292900000</v>
      </c>
      <c r="J1169" t="s">
        <v>18</v>
      </c>
      <c r="K1169" t="s">
        <v>322</v>
      </c>
    </row>
    <row r="1170" spans="1:11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3">
        <v>0</v>
      </c>
      <c r="I1170" s="3">
        <v>0</v>
      </c>
      <c r="J1170" t="s">
        <v>18</v>
      </c>
      <c r="K1170" t="s">
        <v>78</v>
      </c>
    </row>
    <row r="1171" spans="1:11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3">
        <v>0</v>
      </c>
      <c r="I1171" s="3">
        <v>0</v>
      </c>
      <c r="J1171" t="s">
        <v>18</v>
      </c>
      <c r="K1171" t="s">
        <v>78</v>
      </c>
    </row>
    <row r="1172" spans="1:11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3">
        <v>0</v>
      </c>
      <c r="I1172" s="3">
        <v>0</v>
      </c>
      <c r="J1172" t="s">
        <v>18</v>
      </c>
      <c r="K1172" t="s">
        <v>78</v>
      </c>
    </row>
    <row r="1173" spans="1:11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3">
        <v>0</v>
      </c>
      <c r="I1173" s="3">
        <v>0</v>
      </c>
      <c r="J1173" t="s">
        <v>18</v>
      </c>
      <c r="K1173" t="s">
        <v>78</v>
      </c>
    </row>
    <row r="1174" spans="1:11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3">
        <v>0</v>
      </c>
      <c r="I1174" s="3">
        <v>3585000000</v>
      </c>
      <c r="J1174" t="s">
        <v>82</v>
      </c>
      <c r="K1174" t="s">
        <v>83</v>
      </c>
    </row>
    <row r="1175" spans="1:11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3">
        <v>0</v>
      </c>
      <c r="I1175" s="3">
        <v>4203000000</v>
      </c>
      <c r="J1175" t="s">
        <v>82</v>
      </c>
      <c r="K1175" t="s">
        <v>83</v>
      </c>
    </row>
    <row r="1176" spans="1:11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3">
        <v>0</v>
      </c>
      <c r="I1176" s="3">
        <v>4261000000</v>
      </c>
      <c r="J1176" t="s">
        <v>82</v>
      </c>
      <c r="K1176" t="s">
        <v>83</v>
      </c>
    </row>
    <row r="1177" spans="1:11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3">
        <v>0</v>
      </c>
      <c r="I1177" s="3">
        <v>4544000000</v>
      </c>
      <c r="J1177" t="s">
        <v>82</v>
      </c>
      <c r="K1177" t="s">
        <v>83</v>
      </c>
    </row>
    <row r="1178" spans="1:11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3">
        <v>0</v>
      </c>
      <c r="I1178" s="3">
        <v>76000000</v>
      </c>
      <c r="J1178" t="s">
        <v>46</v>
      </c>
      <c r="K1178" t="s">
        <v>428</v>
      </c>
    </row>
    <row r="1179" spans="1:11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3">
        <v>0</v>
      </c>
      <c r="I1179" s="3">
        <v>69900000</v>
      </c>
      <c r="J1179" t="s">
        <v>46</v>
      </c>
      <c r="K1179" t="s">
        <v>428</v>
      </c>
    </row>
    <row r="1180" spans="1:11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3">
        <v>0</v>
      </c>
      <c r="I1180" s="3">
        <v>65400000</v>
      </c>
      <c r="J1180" t="s">
        <v>46</v>
      </c>
      <c r="K1180" t="s">
        <v>428</v>
      </c>
    </row>
    <row r="1181" spans="1:11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3">
        <v>0</v>
      </c>
      <c r="I1181" s="3">
        <v>57300000</v>
      </c>
      <c r="J1181" t="s">
        <v>46</v>
      </c>
      <c r="K1181" t="s">
        <v>428</v>
      </c>
    </row>
    <row r="1182" spans="1:11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3">
        <v>114250000</v>
      </c>
      <c r="I1182" s="3">
        <v>0</v>
      </c>
      <c r="J1182" t="s">
        <v>12</v>
      </c>
      <c r="K1182" t="s">
        <v>430</v>
      </c>
    </row>
    <row r="1183" spans="1:11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3">
        <v>110412000</v>
      </c>
      <c r="I1183" s="3">
        <v>0</v>
      </c>
      <c r="J1183" t="s">
        <v>12</v>
      </c>
      <c r="K1183" t="s">
        <v>430</v>
      </c>
    </row>
    <row r="1184" spans="1:11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3">
        <v>109931000</v>
      </c>
      <c r="I1184" s="3">
        <v>0</v>
      </c>
      <c r="J1184" t="s">
        <v>12</v>
      </c>
      <c r="K1184" t="s">
        <v>430</v>
      </c>
    </row>
    <row r="1185" spans="1:11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3">
        <v>110156000</v>
      </c>
      <c r="I1185" s="3">
        <v>0</v>
      </c>
      <c r="J1185" t="s">
        <v>12</v>
      </c>
      <c r="K1185" t="s">
        <v>430</v>
      </c>
    </row>
    <row r="1186" spans="1:11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3">
        <v>279300000</v>
      </c>
      <c r="I1186" s="3">
        <v>517400000</v>
      </c>
      <c r="J1186" t="s">
        <v>12</v>
      </c>
      <c r="K1186" t="s">
        <v>126</v>
      </c>
    </row>
    <row r="1187" spans="1:11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3">
        <v>251400000</v>
      </c>
      <c r="I1187" s="3">
        <v>571700000</v>
      </c>
      <c r="J1187" t="s">
        <v>12</v>
      </c>
      <c r="K1187" t="s">
        <v>126</v>
      </c>
    </row>
    <row r="1188" spans="1:11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3">
        <v>215600000</v>
      </c>
      <c r="I1188" s="3">
        <v>588500000</v>
      </c>
      <c r="J1188" t="s">
        <v>12</v>
      </c>
      <c r="K1188" t="s">
        <v>126</v>
      </c>
    </row>
    <row r="1189" spans="1:11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3">
        <v>239800000</v>
      </c>
      <c r="I1189" s="3">
        <v>583700000</v>
      </c>
      <c r="J1189" t="s">
        <v>12</v>
      </c>
      <c r="K1189" t="s">
        <v>126</v>
      </c>
    </row>
    <row r="1190" spans="1:11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>
        <v>0</v>
      </c>
      <c r="H1190" s="3">
        <v>0</v>
      </c>
      <c r="I1190" s="3">
        <v>2077000000</v>
      </c>
      <c r="J1190" t="s">
        <v>41</v>
      </c>
      <c r="K1190" t="s">
        <v>42</v>
      </c>
    </row>
    <row r="1191" spans="1:11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>
        <v>0</v>
      </c>
      <c r="H1191" s="3">
        <v>0</v>
      </c>
      <c r="I1191" s="3">
        <v>2433000000</v>
      </c>
      <c r="J1191" t="s">
        <v>41</v>
      </c>
      <c r="K1191" t="s">
        <v>42</v>
      </c>
    </row>
    <row r="1192" spans="1:11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>
        <v>0</v>
      </c>
      <c r="H1192" s="3">
        <v>0</v>
      </c>
      <c r="I1192" s="3">
        <v>2612000000</v>
      </c>
      <c r="J1192" t="s">
        <v>41</v>
      </c>
      <c r="K1192" t="s">
        <v>42</v>
      </c>
    </row>
    <row r="1193" spans="1:11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>
        <v>0</v>
      </c>
      <c r="H1193" s="3">
        <v>0</v>
      </c>
      <c r="I1193" s="3">
        <v>2755000000</v>
      </c>
      <c r="J1193" t="s">
        <v>41</v>
      </c>
      <c r="K1193" t="s">
        <v>42</v>
      </c>
    </row>
    <row r="1194" spans="1:11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3">
        <v>0</v>
      </c>
      <c r="I1194" s="3">
        <v>65141000</v>
      </c>
      <c r="J1194" t="s">
        <v>18</v>
      </c>
      <c r="K1194" t="s">
        <v>76</v>
      </c>
    </row>
    <row r="1195" spans="1:11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3">
        <v>0</v>
      </c>
      <c r="I1195" s="3">
        <v>117975000</v>
      </c>
      <c r="J1195" t="s">
        <v>18</v>
      </c>
      <c r="K1195" t="s">
        <v>76</v>
      </c>
    </row>
    <row r="1196" spans="1:11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3">
        <v>0</v>
      </c>
      <c r="I1196" s="3">
        <v>207820000</v>
      </c>
      <c r="J1196" t="s">
        <v>18</v>
      </c>
      <c r="K1196" t="s">
        <v>76</v>
      </c>
    </row>
    <row r="1197" spans="1:11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3">
        <v>0</v>
      </c>
      <c r="I1197" s="3">
        <v>272494000</v>
      </c>
      <c r="J1197" t="s">
        <v>18</v>
      </c>
      <c r="K1197" t="s">
        <v>76</v>
      </c>
    </row>
    <row r="1198" spans="1:11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>
        <v>0</v>
      </c>
      <c r="H1198" s="3">
        <v>0</v>
      </c>
      <c r="I1198" s="3">
        <v>0</v>
      </c>
      <c r="J1198" t="s">
        <v>24</v>
      </c>
      <c r="K1198" t="s">
        <v>165</v>
      </c>
    </row>
    <row r="1199" spans="1:11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>
        <v>0</v>
      </c>
      <c r="H1199" s="3">
        <v>0</v>
      </c>
      <c r="I1199" s="3">
        <v>0</v>
      </c>
      <c r="J1199" t="s">
        <v>24</v>
      </c>
      <c r="K1199" t="s">
        <v>165</v>
      </c>
    </row>
    <row r="1200" spans="1:11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>
        <v>0</v>
      </c>
      <c r="H1200" s="3">
        <v>0</v>
      </c>
      <c r="I1200" s="3">
        <v>0</v>
      </c>
      <c r="J1200" t="s">
        <v>24</v>
      </c>
      <c r="K1200" t="s">
        <v>165</v>
      </c>
    </row>
    <row r="1201" spans="1:11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>
        <v>0</v>
      </c>
      <c r="H1201" s="3">
        <v>0</v>
      </c>
      <c r="I1201" s="3">
        <v>0</v>
      </c>
      <c r="J1201" t="s">
        <v>24</v>
      </c>
      <c r="K1201" t="s">
        <v>165</v>
      </c>
    </row>
    <row r="1202" spans="1:11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3">
        <v>0</v>
      </c>
      <c r="I1202" s="3">
        <v>1054000000</v>
      </c>
      <c r="J1202" t="s">
        <v>41</v>
      </c>
      <c r="K1202" t="s">
        <v>44</v>
      </c>
    </row>
    <row r="1203" spans="1:11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3">
        <v>0</v>
      </c>
      <c r="I1203" s="3">
        <v>1178000000</v>
      </c>
      <c r="J1203" t="s">
        <v>41</v>
      </c>
      <c r="K1203" t="s">
        <v>44</v>
      </c>
    </row>
    <row r="1204" spans="1:11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>
        <v>0</v>
      </c>
      <c r="H1204" s="3">
        <v>0</v>
      </c>
      <c r="I1204" s="3">
        <v>1227000000</v>
      </c>
      <c r="J1204" t="s">
        <v>41</v>
      </c>
      <c r="K1204" t="s">
        <v>44</v>
      </c>
    </row>
    <row r="1205" spans="1:11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>
        <v>0</v>
      </c>
      <c r="H1205" s="3">
        <v>0</v>
      </c>
      <c r="I1205" s="3">
        <v>1214000000</v>
      </c>
      <c r="J1205" t="s">
        <v>41</v>
      </c>
      <c r="K1205" t="s">
        <v>44</v>
      </c>
    </row>
    <row r="1206" spans="1:11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3">
        <v>0</v>
      </c>
      <c r="I1206" s="3">
        <v>110000000</v>
      </c>
      <c r="J1206" t="s">
        <v>35</v>
      </c>
      <c r="K1206" t="s">
        <v>213</v>
      </c>
    </row>
    <row r="1207" spans="1:11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3">
        <v>0</v>
      </c>
      <c r="I1207" s="3">
        <v>92000000</v>
      </c>
      <c r="J1207" t="s">
        <v>35</v>
      </c>
      <c r="K1207" t="s">
        <v>213</v>
      </c>
    </row>
    <row r="1208" spans="1:11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3">
        <v>0</v>
      </c>
      <c r="I1208" s="3">
        <v>75000000</v>
      </c>
      <c r="J1208" t="s">
        <v>35</v>
      </c>
      <c r="K1208" t="s">
        <v>213</v>
      </c>
    </row>
    <row r="1209" spans="1:11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3">
        <v>0</v>
      </c>
      <c r="I1209" s="3">
        <v>70000000</v>
      </c>
      <c r="J1209" t="s">
        <v>35</v>
      </c>
      <c r="K1209" t="s">
        <v>213</v>
      </c>
    </row>
    <row r="1210" spans="1:11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3">
        <v>7482000000</v>
      </c>
      <c r="I1210" s="3">
        <v>5109000000</v>
      </c>
      <c r="J1210" t="s">
        <v>24</v>
      </c>
      <c r="K1210" t="s">
        <v>25</v>
      </c>
    </row>
    <row r="1211" spans="1:11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3">
        <v>6678000000</v>
      </c>
      <c r="I1211" s="3">
        <v>4599000000</v>
      </c>
      <c r="J1211" t="s">
        <v>24</v>
      </c>
      <c r="K1211" t="s">
        <v>25</v>
      </c>
    </row>
    <row r="1212" spans="1:11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3">
        <v>8393000000</v>
      </c>
      <c r="I1212" s="3">
        <v>4039000000</v>
      </c>
      <c r="J1212" t="s">
        <v>24</v>
      </c>
      <c r="K1212" t="s">
        <v>25</v>
      </c>
    </row>
    <row r="1213" spans="1:11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3">
        <v>7690000000</v>
      </c>
      <c r="I1213" s="3">
        <v>3728000000</v>
      </c>
      <c r="J1213" t="s">
        <v>24</v>
      </c>
      <c r="K1213" t="s">
        <v>25</v>
      </c>
    </row>
    <row r="1214" spans="1:11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3">
        <v>0</v>
      </c>
      <c r="I1214" s="3">
        <v>3292900000</v>
      </c>
      <c r="J1214" t="s">
        <v>46</v>
      </c>
      <c r="K1214" t="s">
        <v>378</v>
      </c>
    </row>
    <row r="1215" spans="1:11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3">
        <v>0</v>
      </c>
      <c r="I1215" s="3">
        <v>3574300000</v>
      </c>
      <c r="J1215" t="s">
        <v>46</v>
      </c>
      <c r="K1215" t="s">
        <v>378</v>
      </c>
    </row>
    <row r="1216" spans="1:11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3">
        <v>0</v>
      </c>
      <c r="I1216" s="3">
        <v>3672400000</v>
      </c>
      <c r="J1216" t="s">
        <v>46</v>
      </c>
      <c r="K1216" t="s">
        <v>378</v>
      </c>
    </row>
    <row r="1217" spans="1:11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3">
        <v>0</v>
      </c>
      <c r="I1217" s="3">
        <v>3732600000</v>
      </c>
      <c r="J1217" t="s">
        <v>46</v>
      </c>
      <c r="K1217" t="s">
        <v>378</v>
      </c>
    </row>
    <row r="1218" spans="1:11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3">
        <v>859947000</v>
      </c>
      <c r="I1218" s="3">
        <v>0</v>
      </c>
      <c r="J1218" t="s">
        <v>35</v>
      </c>
      <c r="K1218" t="s">
        <v>169</v>
      </c>
    </row>
    <row r="1219" spans="1:11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3">
        <v>1271353000</v>
      </c>
      <c r="I1219" s="3">
        <v>0</v>
      </c>
      <c r="J1219" t="s">
        <v>35</v>
      </c>
      <c r="K1219" t="s">
        <v>169</v>
      </c>
    </row>
    <row r="1220" spans="1:11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3">
        <v>1620577000</v>
      </c>
      <c r="I1220" s="3">
        <v>0</v>
      </c>
      <c r="J1220" t="s">
        <v>35</v>
      </c>
      <c r="K1220" t="s">
        <v>169</v>
      </c>
    </row>
    <row r="1221" spans="1:11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3">
        <v>2052295000</v>
      </c>
      <c r="I1221" s="3">
        <v>0</v>
      </c>
      <c r="J1221" t="s">
        <v>35</v>
      </c>
      <c r="K1221" t="s">
        <v>169</v>
      </c>
    </row>
    <row r="1222" spans="1:11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3">
        <v>0</v>
      </c>
      <c r="I1222" s="3">
        <v>36100000</v>
      </c>
      <c r="J1222" t="s">
        <v>46</v>
      </c>
      <c r="K1222" t="s">
        <v>49</v>
      </c>
    </row>
    <row r="1223" spans="1:11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3">
        <v>0</v>
      </c>
      <c r="I1223" s="3">
        <v>38800000</v>
      </c>
      <c r="J1223" t="s">
        <v>46</v>
      </c>
      <c r="K1223" t="s">
        <v>49</v>
      </c>
    </row>
    <row r="1224" spans="1:11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3">
        <v>0</v>
      </c>
      <c r="I1224" s="3">
        <v>50900000</v>
      </c>
      <c r="J1224" t="s">
        <v>46</v>
      </c>
      <c r="K1224" t="s">
        <v>49</v>
      </c>
    </row>
    <row r="1225" spans="1:11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3">
        <v>0</v>
      </c>
      <c r="I1225" s="3">
        <v>77500000</v>
      </c>
      <c r="J1225" t="s">
        <v>46</v>
      </c>
      <c r="K1225" t="s">
        <v>49</v>
      </c>
    </row>
    <row r="1226" spans="1:11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3">
        <v>0</v>
      </c>
      <c r="I1226" s="3">
        <v>0</v>
      </c>
      <c r="J1226" t="s">
        <v>12</v>
      </c>
      <c r="K1226" t="s">
        <v>163</v>
      </c>
    </row>
    <row r="1227" spans="1:11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3">
        <v>0</v>
      </c>
      <c r="I1227" s="3">
        <v>0</v>
      </c>
      <c r="J1227" t="s">
        <v>12</v>
      </c>
      <c r="K1227" t="s">
        <v>163</v>
      </c>
    </row>
    <row r="1228" spans="1:11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3">
        <v>0</v>
      </c>
      <c r="I1228" s="3">
        <v>0</v>
      </c>
      <c r="J1228" t="s">
        <v>12</v>
      </c>
      <c r="K1228" t="s">
        <v>163</v>
      </c>
    </row>
    <row r="1229" spans="1:11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3">
        <v>0</v>
      </c>
      <c r="I1229" s="3">
        <v>0</v>
      </c>
      <c r="J1229" t="s">
        <v>12</v>
      </c>
      <c r="K1229" t="s">
        <v>163</v>
      </c>
    </row>
    <row r="1230" spans="1:11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3">
        <v>0</v>
      </c>
      <c r="I1230" s="3">
        <v>0</v>
      </c>
      <c r="J1230" t="s">
        <v>18</v>
      </c>
      <c r="K1230" t="s">
        <v>200</v>
      </c>
    </row>
    <row r="1231" spans="1:11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3">
        <v>0</v>
      </c>
      <c r="I1231" s="3">
        <v>0</v>
      </c>
      <c r="J1231" t="s">
        <v>18</v>
      </c>
      <c r="K1231" t="s">
        <v>200</v>
      </c>
    </row>
    <row r="1232" spans="1:11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3">
        <v>0</v>
      </c>
      <c r="I1232" s="3">
        <v>0</v>
      </c>
      <c r="J1232" t="s">
        <v>18</v>
      </c>
      <c r="K1232" t="s">
        <v>200</v>
      </c>
    </row>
    <row r="1233" spans="1:11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3">
        <v>0</v>
      </c>
      <c r="I1233" s="3">
        <v>0</v>
      </c>
      <c r="J1233" t="s">
        <v>18</v>
      </c>
      <c r="K1233" t="s">
        <v>200</v>
      </c>
    </row>
    <row r="1234" spans="1:11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3">
        <v>131835000</v>
      </c>
      <c r="I1234" s="3">
        <v>0</v>
      </c>
      <c r="J1234" t="s">
        <v>24</v>
      </c>
      <c r="K1234" t="s">
        <v>29</v>
      </c>
    </row>
    <row r="1235" spans="1:11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3">
        <v>132400000</v>
      </c>
      <c r="I1235" s="3">
        <v>0</v>
      </c>
      <c r="J1235" t="s">
        <v>24</v>
      </c>
      <c r="K1235" t="s">
        <v>29</v>
      </c>
    </row>
    <row r="1236" spans="1:11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3">
        <v>121141000</v>
      </c>
      <c r="I1236" s="3">
        <v>0</v>
      </c>
      <c r="J1236" t="s">
        <v>24</v>
      </c>
      <c r="K1236" t="s">
        <v>29</v>
      </c>
    </row>
    <row r="1237" spans="1:11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3">
        <v>125928000</v>
      </c>
      <c r="I1237" s="3">
        <v>0</v>
      </c>
      <c r="J1237" t="s">
        <v>24</v>
      </c>
      <c r="K1237" t="s">
        <v>29</v>
      </c>
    </row>
    <row r="1238" spans="1:11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3">
        <v>0</v>
      </c>
      <c r="I1238" s="3">
        <v>93000000</v>
      </c>
      <c r="J1238" t="s">
        <v>35</v>
      </c>
      <c r="K1238" t="s">
        <v>392</v>
      </c>
    </row>
    <row r="1239" spans="1:11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3">
        <v>0</v>
      </c>
      <c r="I1239" s="3">
        <v>93000000</v>
      </c>
      <c r="J1239" t="s">
        <v>35</v>
      </c>
      <c r="K1239" t="s">
        <v>392</v>
      </c>
    </row>
    <row r="1240" spans="1:11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3">
        <v>0</v>
      </c>
      <c r="I1240" s="3">
        <v>82000000</v>
      </c>
      <c r="J1240" t="s">
        <v>35</v>
      </c>
      <c r="K1240" t="s">
        <v>392</v>
      </c>
    </row>
    <row r="1241" spans="1:11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3">
        <v>0</v>
      </c>
      <c r="I1241" s="3">
        <v>74000000</v>
      </c>
      <c r="J1241" t="s">
        <v>35</v>
      </c>
      <c r="K1241" t="s">
        <v>392</v>
      </c>
    </row>
    <row r="1242" spans="1:11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3">
        <v>0</v>
      </c>
      <c r="I1242" s="3">
        <v>987000000</v>
      </c>
      <c r="J1242" t="s">
        <v>46</v>
      </c>
      <c r="K1242" t="s">
        <v>104</v>
      </c>
    </row>
    <row r="1243" spans="1:11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3">
        <v>0</v>
      </c>
      <c r="I1243" s="3">
        <v>643000000</v>
      </c>
      <c r="J1243" t="s">
        <v>46</v>
      </c>
      <c r="K1243" t="s">
        <v>104</v>
      </c>
    </row>
    <row r="1244" spans="1:11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3">
        <v>0</v>
      </c>
      <c r="I1244" s="3">
        <v>273000000</v>
      </c>
      <c r="J1244" t="s">
        <v>46</v>
      </c>
      <c r="K1244" t="s">
        <v>104</v>
      </c>
    </row>
    <row r="1245" spans="1:11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3">
        <v>0</v>
      </c>
      <c r="I1245" s="3">
        <v>255000000</v>
      </c>
      <c r="J1245" t="s">
        <v>46</v>
      </c>
      <c r="K1245" t="s">
        <v>104</v>
      </c>
    </row>
    <row r="1246" spans="1:11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3">
        <v>92300000</v>
      </c>
      <c r="I1246" s="3">
        <v>0</v>
      </c>
      <c r="J1246" t="s">
        <v>12</v>
      </c>
      <c r="K1246" t="s">
        <v>156</v>
      </c>
    </row>
    <row r="1247" spans="1:11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3">
        <v>122800000</v>
      </c>
      <c r="I1247" s="3">
        <v>0</v>
      </c>
      <c r="J1247" t="s">
        <v>12</v>
      </c>
      <c r="K1247" t="s">
        <v>156</v>
      </c>
    </row>
    <row r="1248" spans="1:11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3">
        <v>117300000</v>
      </c>
      <c r="I1248" s="3">
        <v>0</v>
      </c>
      <c r="J1248" t="s">
        <v>12</v>
      </c>
      <c r="K1248" t="s">
        <v>156</v>
      </c>
    </row>
    <row r="1249" spans="1:11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3">
        <v>119600000</v>
      </c>
      <c r="I1249" s="3">
        <v>0</v>
      </c>
      <c r="J1249" t="s">
        <v>12</v>
      </c>
      <c r="K1249" t="s">
        <v>156</v>
      </c>
    </row>
    <row r="1250" spans="1:11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3">
        <v>0</v>
      </c>
      <c r="I1250" s="3">
        <v>404336000</v>
      </c>
      <c r="J1250" t="s">
        <v>41</v>
      </c>
      <c r="K1250" t="s">
        <v>42</v>
      </c>
    </row>
    <row r="1251" spans="1:11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3">
        <v>0</v>
      </c>
      <c r="I1251" s="3">
        <v>415708000</v>
      </c>
      <c r="J1251" t="s">
        <v>41</v>
      </c>
      <c r="K1251" t="s">
        <v>42</v>
      </c>
    </row>
    <row r="1252" spans="1:11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3">
        <v>0</v>
      </c>
      <c r="I1252" s="3">
        <v>417358000</v>
      </c>
      <c r="J1252" t="s">
        <v>41</v>
      </c>
      <c r="K1252" t="s">
        <v>42</v>
      </c>
    </row>
    <row r="1253" spans="1:11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3">
        <v>0</v>
      </c>
      <c r="I1253" s="3">
        <v>494422000</v>
      </c>
      <c r="J1253" t="s">
        <v>41</v>
      </c>
      <c r="K1253" t="s">
        <v>42</v>
      </c>
    </row>
    <row r="1254" spans="1:11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3">
        <v>463000000</v>
      </c>
      <c r="I1254" s="3">
        <v>452000000</v>
      </c>
      <c r="J1254" t="s">
        <v>58</v>
      </c>
      <c r="K1254" t="s">
        <v>192</v>
      </c>
    </row>
    <row r="1255" spans="1:11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3">
        <v>483000000</v>
      </c>
      <c r="I1255" s="3">
        <v>450000000</v>
      </c>
      <c r="J1255" t="s">
        <v>58</v>
      </c>
      <c r="K1255" t="s">
        <v>192</v>
      </c>
    </row>
    <row r="1256" spans="1:11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3">
        <v>476000000</v>
      </c>
      <c r="I1256" s="3">
        <v>471000000</v>
      </c>
      <c r="J1256" t="s">
        <v>58</v>
      </c>
      <c r="K1256" t="s">
        <v>192</v>
      </c>
    </row>
    <row r="1257" spans="1:11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3">
        <v>466000000</v>
      </c>
      <c r="I1257" s="3">
        <v>462000000</v>
      </c>
      <c r="J1257" t="s">
        <v>58</v>
      </c>
      <c r="K1257" t="s">
        <v>192</v>
      </c>
    </row>
    <row r="1258" spans="1:11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3">
        <v>0</v>
      </c>
      <c r="I1258" s="3">
        <v>1087000000</v>
      </c>
      <c r="J1258" t="s">
        <v>41</v>
      </c>
      <c r="K1258" t="s">
        <v>44</v>
      </c>
    </row>
    <row r="1259" spans="1:11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3">
        <v>0</v>
      </c>
      <c r="I1259" s="3">
        <v>843000000</v>
      </c>
      <c r="J1259" t="s">
        <v>41</v>
      </c>
      <c r="K1259" t="s">
        <v>44</v>
      </c>
    </row>
    <row r="1260" spans="1:11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3">
        <v>0</v>
      </c>
      <c r="I1260" s="3">
        <v>923000000</v>
      </c>
      <c r="J1260" t="s">
        <v>41</v>
      </c>
      <c r="K1260" t="s">
        <v>44</v>
      </c>
    </row>
    <row r="1261" spans="1:11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3">
        <v>0</v>
      </c>
      <c r="I1261" s="3">
        <v>883000000</v>
      </c>
      <c r="J1261" t="s">
        <v>41</v>
      </c>
      <c r="K1261" t="s">
        <v>44</v>
      </c>
    </row>
    <row r="1262" spans="1:11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3">
        <v>0</v>
      </c>
      <c r="I1262" s="3">
        <v>0</v>
      </c>
      <c r="J1262" t="s">
        <v>46</v>
      </c>
      <c r="K1262" t="s">
        <v>378</v>
      </c>
    </row>
    <row r="1263" spans="1:11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3">
        <v>0</v>
      </c>
      <c r="I1263" s="3">
        <v>0</v>
      </c>
      <c r="J1263" t="s">
        <v>46</v>
      </c>
      <c r="K1263" t="s">
        <v>378</v>
      </c>
    </row>
    <row r="1264" spans="1:11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3">
        <v>0</v>
      </c>
      <c r="I1264" s="3">
        <v>0</v>
      </c>
      <c r="J1264" t="s">
        <v>46</v>
      </c>
      <c r="K1264" t="s">
        <v>378</v>
      </c>
    </row>
    <row r="1265" spans="1:11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3">
        <v>0</v>
      </c>
      <c r="I1265" s="3">
        <v>0</v>
      </c>
      <c r="J1265" t="s">
        <v>46</v>
      </c>
      <c r="K1265" t="s">
        <v>378</v>
      </c>
    </row>
    <row r="1266" spans="1:11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3">
        <v>0</v>
      </c>
      <c r="I1266" s="3">
        <v>931000000</v>
      </c>
      <c r="J1266" t="s">
        <v>82</v>
      </c>
      <c r="K1266" t="s">
        <v>340</v>
      </c>
    </row>
    <row r="1267" spans="1:11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3">
        <v>0</v>
      </c>
      <c r="I1267" s="3">
        <v>971000000</v>
      </c>
      <c r="J1267" t="s">
        <v>82</v>
      </c>
      <c r="K1267" t="s">
        <v>340</v>
      </c>
    </row>
    <row r="1268" spans="1:11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3">
        <v>0</v>
      </c>
      <c r="I1268" s="3">
        <v>1019000000</v>
      </c>
      <c r="J1268" t="s">
        <v>82</v>
      </c>
      <c r="K1268" t="s">
        <v>340</v>
      </c>
    </row>
    <row r="1269" spans="1:11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3">
        <v>0</v>
      </c>
      <c r="I1269" s="3">
        <v>1099000000</v>
      </c>
      <c r="J1269" t="s">
        <v>82</v>
      </c>
      <c r="K1269" t="s">
        <v>340</v>
      </c>
    </row>
    <row r="1270" spans="1:11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3">
        <v>0</v>
      </c>
      <c r="I1270" s="3">
        <v>0</v>
      </c>
      <c r="J1270" t="s">
        <v>18</v>
      </c>
      <c r="K1270" t="s">
        <v>288</v>
      </c>
    </row>
    <row r="1271" spans="1:11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3">
        <v>0</v>
      </c>
      <c r="I1271" s="3">
        <v>0</v>
      </c>
      <c r="J1271" t="s">
        <v>18</v>
      </c>
      <c r="K1271" t="s">
        <v>288</v>
      </c>
    </row>
    <row r="1272" spans="1:11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3">
        <v>0</v>
      </c>
      <c r="I1272" s="3">
        <v>0</v>
      </c>
      <c r="J1272" t="s">
        <v>18</v>
      </c>
      <c r="K1272" t="s">
        <v>288</v>
      </c>
    </row>
    <row r="1273" spans="1:11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3">
        <v>0</v>
      </c>
      <c r="I1273" s="3">
        <v>0</v>
      </c>
      <c r="J1273" t="s">
        <v>18</v>
      </c>
      <c r="K1273" t="s">
        <v>288</v>
      </c>
    </row>
    <row r="1274" spans="1:11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3">
        <v>0</v>
      </c>
      <c r="I1274" s="3">
        <v>37691000</v>
      </c>
      <c r="J1274" t="s">
        <v>12</v>
      </c>
      <c r="K1274" t="s">
        <v>163</v>
      </c>
    </row>
    <row r="1275" spans="1:11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3">
        <v>0</v>
      </c>
      <c r="I1275" s="3">
        <v>25865000</v>
      </c>
      <c r="J1275" t="s">
        <v>12</v>
      </c>
      <c r="K1275" t="s">
        <v>163</v>
      </c>
    </row>
    <row r="1276" spans="1:11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3">
        <v>0</v>
      </c>
      <c r="I1276" s="3">
        <v>34257000</v>
      </c>
      <c r="J1276" t="s">
        <v>12</v>
      </c>
      <c r="K1276" t="s">
        <v>163</v>
      </c>
    </row>
    <row r="1277" spans="1:11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3">
        <v>0</v>
      </c>
      <c r="I1277" s="3">
        <v>34848000</v>
      </c>
      <c r="J1277" t="s">
        <v>12</v>
      </c>
      <c r="K1277" t="s">
        <v>163</v>
      </c>
    </row>
    <row r="1278" spans="1:11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3">
        <v>98000000</v>
      </c>
      <c r="I1278" s="3">
        <v>1001000000</v>
      </c>
      <c r="J1278" t="s">
        <v>58</v>
      </c>
      <c r="K1278" t="s">
        <v>86</v>
      </c>
    </row>
    <row r="1279" spans="1:11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3">
        <v>98000000</v>
      </c>
      <c r="I1279" s="3">
        <v>1109000000</v>
      </c>
      <c r="J1279" t="s">
        <v>58</v>
      </c>
      <c r="K1279" t="s">
        <v>86</v>
      </c>
    </row>
    <row r="1280" spans="1:11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3">
        <v>96000000</v>
      </c>
      <c r="I1280" s="3">
        <v>1170000000</v>
      </c>
      <c r="J1280" t="s">
        <v>58</v>
      </c>
      <c r="K1280" t="s">
        <v>86</v>
      </c>
    </row>
    <row r="1281" spans="1:11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3">
        <v>93000000</v>
      </c>
      <c r="I1281" s="3">
        <v>1106000000</v>
      </c>
      <c r="J1281" t="s">
        <v>58</v>
      </c>
      <c r="K1281" t="s">
        <v>86</v>
      </c>
    </row>
    <row r="1282" spans="1:11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3">
        <v>4967000000</v>
      </c>
      <c r="I1282" s="3">
        <v>0</v>
      </c>
      <c r="J1282" t="s">
        <v>21</v>
      </c>
      <c r="K1282" t="s">
        <v>33</v>
      </c>
    </row>
    <row r="1283" spans="1:11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3">
        <v>5477000000</v>
      </c>
      <c r="I1283" s="3">
        <v>0</v>
      </c>
      <c r="J1283" t="s">
        <v>21</v>
      </c>
      <c r="K1283" t="s">
        <v>33</v>
      </c>
    </row>
    <row r="1284" spans="1:11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3">
        <v>5490000000</v>
      </c>
      <c r="I1284" s="3">
        <v>0</v>
      </c>
      <c r="J1284" t="s">
        <v>21</v>
      </c>
      <c r="K1284" t="s">
        <v>33</v>
      </c>
    </row>
    <row r="1285" spans="1:11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3">
        <v>5151000000</v>
      </c>
      <c r="I1285" s="3">
        <v>0</v>
      </c>
      <c r="J1285" t="s">
        <v>21</v>
      </c>
      <c r="K1285" t="s">
        <v>33</v>
      </c>
    </row>
    <row r="1286" spans="1:11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3">
        <v>197269000</v>
      </c>
      <c r="I1286" s="3">
        <v>0</v>
      </c>
      <c r="J1286" t="s">
        <v>21</v>
      </c>
      <c r="K1286" t="s">
        <v>33</v>
      </c>
    </row>
    <row r="1287" spans="1:11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3">
        <v>257494000</v>
      </c>
      <c r="I1287" s="3">
        <v>0</v>
      </c>
      <c r="J1287" t="s">
        <v>21</v>
      </c>
      <c r="K1287" t="s">
        <v>33</v>
      </c>
    </row>
    <row r="1288" spans="1:11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3">
        <v>448763000</v>
      </c>
      <c r="I1288" s="3">
        <v>0</v>
      </c>
      <c r="J1288" t="s">
        <v>21</v>
      </c>
      <c r="K1288" t="s">
        <v>33</v>
      </c>
    </row>
    <row r="1289" spans="1:11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3">
        <v>0</v>
      </c>
      <c r="I1289" s="3">
        <v>0</v>
      </c>
      <c r="J1289" t="s">
        <v>12</v>
      </c>
      <c r="K1289" t="s">
        <v>163</v>
      </c>
    </row>
    <row r="1290" spans="1:11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3">
        <v>0</v>
      </c>
      <c r="I1290" s="3">
        <v>0</v>
      </c>
      <c r="J1290" t="s">
        <v>12</v>
      </c>
      <c r="K1290" t="s">
        <v>163</v>
      </c>
    </row>
    <row r="1291" spans="1:11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3">
        <v>0</v>
      </c>
      <c r="I1291" s="3">
        <v>0</v>
      </c>
      <c r="J1291" t="s">
        <v>12</v>
      </c>
      <c r="K1291" t="s">
        <v>163</v>
      </c>
    </row>
    <row r="1292" spans="1:11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3">
        <v>0</v>
      </c>
      <c r="I1292" s="3">
        <v>0</v>
      </c>
      <c r="J1292" t="s">
        <v>12</v>
      </c>
      <c r="K1292" t="s">
        <v>163</v>
      </c>
    </row>
    <row r="1293" spans="1:11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3">
        <v>0</v>
      </c>
      <c r="I1293" s="3">
        <v>730493000</v>
      </c>
      <c r="J1293" t="s">
        <v>18</v>
      </c>
      <c r="K1293" t="s">
        <v>132</v>
      </c>
    </row>
    <row r="1294" spans="1:11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3">
        <v>0</v>
      </c>
      <c r="I1294" s="3">
        <v>754711000</v>
      </c>
      <c r="J1294" t="s">
        <v>18</v>
      </c>
      <c r="K1294" t="s">
        <v>132</v>
      </c>
    </row>
    <row r="1295" spans="1:11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3">
        <v>0</v>
      </c>
      <c r="I1295" s="3">
        <v>772445000</v>
      </c>
      <c r="J1295" t="s">
        <v>18</v>
      </c>
      <c r="K1295" t="s">
        <v>132</v>
      </c>
    </row>
    <row r="1296" spans="1:11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3">
        <v>0</v>
      </c>
      <c r="I1296" s="3">
        <v>827008000</v>
      </c>
      <c r="J1296" t="s">
        <v>18</v>
      </c>
      <c r="K1296" t="s">
        <v>132</v>
      </c>
    </row>
    <row r="1297" spans="1:11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3">
        <v>859947000</v>
      </c>
      <c r="I1297" s="3">
        <v>0</v>
      </c>
      <c r="J1297" t="s">
        <v>24</v>
      </c>
      <c r="K1297" t="s">
        <v>65</v>
      </c>
    </row>
    <row r="1298" spans="1:11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3">
        <v>1271353000</v>
      </c>
      <c r="I1298" s="3">
        <v>0</v>
      </c>
      <c r="J1298" t="s">
        <v>24</v>
      </c>
      <c r="K1298" t="s">
        <v>65</v>
      </c>
    </row>
    <row r="1299" spans="1:11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3">
        <v>1620577000</v>
      </c>
      <c r="I1299" s="3">
        <v>0</v>
      </c>
      <c r="J1299" t="s">
        <v>24</v>
      </c>
      <c r="K1299" t="s">
        <v>65</v>
      </c>
    </row>
    <row r="1300" spans="1:11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3">
        <v>2052295000</v>
      </c>
      <c r="I1300" s="3">
        <v>0</v>
      </c>
      <c r="J1300" t="s">
        <v>24</v>
      </c>
      <c r="K1300" t="s">
        <v>65</v>
      </c>
    </row>
    <row r="1301" spans="1:11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3">
        <v>0</v>
      </c>
      <c r="I1301" s="3">
        <v>1700000</v>
      </c>
      <c r="J1301" t="s">
        <v>12</v>
      </c>
      <c r="K1301" t="s">
        <v>461</v>
      </c>
    </row>
    <row r="1302" spans="1:11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3">
        <v>0</v>
      </c>
      <c r="I1302" s="3">
        <v>557000</v>
      </c>
      <c r="J1302" t="s">
        <v>12</v>
      </c>
      <c r="K1302" t="s">
        <v>461</v>
      </c>
    </row>
    <row r="1303" spans="1:11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3">
        <v>0</v>
      </c>
      <c r="I1303" s="3">
        <v>192000</v>
      </c>
      <c r="J1303" t="s">
        <v>12</v>
      </c>
      <c r="K1303" t="s">
        <v>461</v>
      </c>
    </row>
    <row r="1304" spans="1:11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3">
        <v>0</v>
      </c>
      <c r="I1304" s="3">
        <v>1237000</v>
      </c>
      <c r="J1304" t="s">
        <v>12</v>
      </c>
      <c r="K1304" t="s">
        <v>461</v>
      </c>
    </row>
    <row r="1305" spans="1:11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3">
        <v>263150000</v>
      </c>
      <c r="I1305" s="3">
        <v>0</v>
      </c>
      <c r="J1305" t="s">
        <v>21</v>
      </c>
      <c r="K1305" t="s">
        <v>399</v>
      </c>
    </row>
    <row r="1306" spans="1:11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3">
        <v>317263000</v>
      </c>
      <c r="I1306" s="3">
        <v>0</v>
      </c>
      <c r="J1306" t="s">
        <v>21</v>
      </c>
      <c r="K1306" t="s">
        <v>399</v>
      </c>
    </row>
    <row r="1307" spans="1:11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3">
        <v>367856000</v>
      </c>
      <c r="I1307" s="3">
        <v>0</v>
      </c>
      <c r="J1307" t="s">
        <v>21</v>
      </c>
      <c r="K1307" t="s">
        <v>399</v>
      </c>
    </row>
    <row r="1308" spans="1:11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3">
        <v>413322000</v>
      </c>
      <c r="I1308" s="3">
        <v>0</v>
      </c>
      <c r="J1308" t="s">
        <v>21</v>
      </c>
      <c r="K1308" t="s">
        <v>399</v>
      </c>
    </row>
    <row r="1309" spans="1:11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3">
        <v>0</v>
      </c>
      <c r="I1309" s="3">
        <v>27000000</v>
      </c>
      <c r="J1309" t="s">
        <v>18</v>
      </c>
      <c r="K1309" t="s">
        <v>288</v>
      </c>
    </row>
    <row r="1310" spans="1:11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3">
        <v>0</v>
      </c>
      <c r="I1310" s="3">
        <v>35000000</v>
      </c>
      <c r="J1310" t="s">
        <v>18</v>
      </c>
      <c r="K1310" t="s">
        <v>288</v>
      </c>
    </row>
    <row r="1311" spans="1:11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3">
        <v>0</v>
      </c>
      <c r="I1311" s="3">
        <v>25000000</v>
      </c>
      <c r="J1311" t="s">
        <v>18</v>
      </c>
      <c r="K1311" t="s">
        <v>288</v>
      </c>
    </row>
    <row r="1312" spans="1:11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3">
        <v>0</v>
      </c>
      <c r="I1312" s="3">
        <v>24000000</v>
      </c>
      <c r="J1312" t="s">
        <v>18</v>
      </c>
      <c r="K1312" t="s">
        <v>288</v>
      </c>
    </row>
    <row r="1313" spans="1:11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3">
        <v>0</v>
      </c>
      <c r="I1313" s="3">
        <v>0</v>
      </c>
      <c r="J1313" t="s">
        <v>12</v>
      </c>
      <c r="K1313" t="s">
        <v>163</v>
      </c>
    </row>
    <row r="1314" spans="1:11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3">
        <v>0</v>
      </c>
      <c r="I1314" s="3">
        <v>0</v>
      </c>
      <c r="J1314" t="s">
        <v>12</v>
      </c>
      <c r="K1314" t="s">
        <v>163</v>
      </c>
    </row>
    <row r="1315" spans="1:11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3">
        <v>0</v>
      </c>
      <c r="I1315" s="3">
        <v>0</v>
      </c>
      <c r="J1315" t="s">
        <v>12</v>
      </c>
      <c r="K1315" t="s">
        <v>163</v>
      </c>
    </row>
    <row r="1316" spans="1:11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3">
        <v>0</v>
      </c>
      <c r="I1316" s="3">
        <v>0</v>
      </c>
      <c r="J1316" t="s">
        <v>12</v>
      </c>
      <c r="K1316" t="s">
        <v>163</v>
      </c>
    </row>
    <row r="1317" spans="1:11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3">
        <v>0</v>
      </c>
      <c r="I1317" s="3">
        <v>0</v>
      </c>
      <c r="J1317" t="s">
        <v>12</v>
      </c>
      <c r="K1317" t="s">
        <v>163</v>
      </c>
    </row>
    <row r="1318" spans="1:11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3">
        <v>0</v>
      </c>
      <c r="I1318" s="3">
        <v>0</v>
      </c>
      <c r="J1318" t="s">
        <v>12</v>
      </c>
      <c r="K1318" t="s">
        <v>163</v>
      </c>
    </row>
    <row r="1319" spans="1:11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3">
        <v>0</v>
      </c>
      <c r="I1319" s="3">
        <v>0</v>
      </c>
      <c r="J1319" t="s">
        <v>12</v>
      </c>
      <c r="K1319" t="s">
        <v>163</v>
      </c>
    </row>
    <row r="1320" spans="1:11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3">
        <v>0</v>
      </c>
      <c r="I1320" s="3">
        <v>0</v>
      </c>
      <c r="J1320" t="s">
        <v>12</v>
      </c>
      <c r="K1320" t="s">
        <v>163</v>
      </c>
    </row>
    <row r="1321" spans="1:11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3">
        <v>0</v>
      </c>
      <c r="I1321" s="3">
        <v>0</v>
      </c>
      <c r="J1321" t="s">
        <v>18</v>
      </c>
      <c r="K1321" t="s">
        <v>256</v>
      </c>
    </row>
    <row r="1322" spans="1:11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3">
        <v>0</v>
      </c>
      <c r="I1322" s="3">
        <v>0</v>
      </c>
      <c r="J1322" t="s">
        <v>18</v>
      </c>
      <c r="K1322" t="s">
        <v>256</v>
      </c>
    </row>
    <row r="1323" spans="1:11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3">
        <v>0</v>
      </c>
      <c r="I1323" s="3">
        <v>0</v>
      </c>
      <c r="J1323" t="s">
        <v>18</v>
      </c>
      <c r="K1323" t="s">
        <v>256</v>
      </c>
    </row>
    <row r="1324" spans="1:11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3">
        <v>0</v>
      </c>
      <c r="I1324" s="3">
        <v>0</v>
      </c>
      <c r="J1324" t="s">
        <v>18</v>
      </c>
      <c r="K1324" t="s">
        <v>256</v>
      </c>
    </row>
    <row r="1325" spans="1:11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3">
        <v>0</v>
      </c>
      <c r="I1325" s="3">
        <v>445228000</v>
      </c>
      <c r="J1325" t="s">
        <v>82</v>
      </c>
      <c r="K1325" t="s">
        <v>83</v>
      </c>
    </row>
    <row r="1326" spans="1:11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3">
        <v>0</v>
      </c>
      <c r="I1326" s="3">
        <v>492397000</v>
      </c>
      <c r="J1326" t="s">
        <v>82</v>
      </c>
      <c r="K1326" t="s">
        <v>83</v>
      </c>
    </row>
    <row r="1327" spans="1:11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3">
        <v>0</v>
      </c>
      <c r="I1327" s="3">
        <v>551032000</v>
      </c>
      <c r="J1327" t="s">
        <v>82</v>
      </c>
      <c r="K1327" t="s">
        <v>83</v>
      </c>
    </row>
    <row r="1328" spans="1:11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3">
        <v>0</v>
      </c>
      <c r="I1328" s="3">
        <v>581155000</v>
      </c>
      <c r="J1328" t="s">
        <v>82</v>
      </c>
      <c r="K1328" t="s">
        <v>83</v>
      </c>
    </row>
    <row r="1329" spans="1:11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3">
        <v>0</v>
      </c>
      <c r="I1329" s="3">
        <v>877400000</v>
      </c>
      <c r="J1329" t="s">
        <v>12</v>
      </c>
      <c r="K1329" t="s">
        <v>163</v>
      </c>
    </row>
    <row r="1330" spans="1:11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3">
        <v>0</v>
      </c>
      <c r="I1330" s="3">
        <v>906900000</v>
      </c>
      <c r="J1330" t="s">
        <v>12</v>
      </c>
      <c r="K1330" t="s">
        <v>163</v>
      </c>
    </row>
    <row r="1331" spans="1:11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3">
        <v>0</v>
      </c>
      <c r="I1331" s="3">
        <v>970600000</v>
      </c>
      <c r="J1331" t="s">
        <v>12</v>
      </c>
      <c r="K1331" t="s">
        <v>163</v>
      </c>
    </row>
    <row r="1332" spans="1:11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3">
        <v>0</v>
      </c>
      <c r="I1332" s="3">
        <v>991100000</v>
      </c>
      <c r="J1332" t="s">
        <v>12</v>
      </c>
      <c r="K1332" t="s">
        <v>163</v>
      </c>
    </row>
    <row r="1333" spans="1:11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3">
        <v>0</v>
      </c>
      <c r="I1333" s="3">
        <v>621400000</v>
      </c>
      <c r="J1333" t="s">
        <v>18</v>
      </c>
      <c r="K1333" t="s">
        <v>154</v>
      </c>
    </row>
    <row r="1334" spans="1:11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3">
        <v>0</v>
      </c>
      <c r="I1334" s="3">
        <v>709600000</v>
      </c>
      <c r="J1334" t="s">
        <v>18</v>
      </c>
      <c r="K1334" t="s">
        <v>154</v>
      </c>
    </row>
    <row r="1335" spans="1:11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3">
        <v>0</v>
      </c>
      <c r="I1335" s="3">
        <v>893900000</v>
      </c>
      <c r="J1335" t="s">
        <v>18</v>
      </c>
      <c r="K1335" t="s">
        <v>154</v>
      </c>
    </row>
    <row r="1336" spans="1:11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3">
        <v>0</v>
      </c>
      <c r="I1336" s="3">
        <v>980800000</v>
      </c>
      <c r="J1336" t="s">
        <v>18</v>
      </c>
      <c r="K1336" t="s">
        <v>154</v>
      </c>
    </row>
    <row r="1337" spans="1:11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3">
        <v>0</v>
      </c>
      <c r="I1337" s="3">
        <v>356000000</v>
      </c>
      <c r="J1337" t="s">
        <v>41</v>
      </c>
      <c r="K1337" t="s">
        <v>42</v>
      </c>
    </row>
    <row r="1338" spans="1:11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3">
        <v>0</v>
      </c>
      <c r="I1338" s="3">
        <v>378000000</v>
      </c>
      <c r="J1338" t="s">
        <v>41</v>
      </c>
      <c r="K1338" t="s">
        <v>42</v>
      </c>
    </row>
    <row r="1339" spans="1:11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3">
        <v>0</v>
      </c>
      <c r="I1339" s="3">
        <v>384000000</v>
      </c>
      <c r="J1339" t="s">
        <v>41</v>
      </c>
      <c r="K1339" t="s">
        <v>42</v>
      </c>
    </row>
    <row r="1340" spans="1:11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3">
        <v>0</v>
      </c>
      <c r="I1340" s="3">
        <v>358000000</v>
      </c>
      <c r="J1340" t="s">
        <v>41</v>
      </c>
      <c r="K1340" t="s">
        <v>42</v>
      </c>
    </row>
    <row r="1341" spans="1:11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3">
        <v>0</v>
      </c>
      <c r="I1341" s="3">
        <v>746000000</v>
      </c>
      <c r="J1341" t="s">
        <v>82</v>
      </c>
      <c r="K1341" t="s">
        <v>340</v>
      </c>
    </row>
    <row r="1342" spans="1:11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3">
        <v>0</v>
      </c>
      <c r="I1342" s="3">
        <v>772000000</v>
      </c>
      <c r="J1342" t="s">
        <v>82</v>
      </c>
      <c r="K1342" t="s">
        <v>340</v>
      </c>
    </row>
    <row r="1343" spans="1:11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3">
        <v>0</v>
      </c>
      <c r="I1343" s="3">
        <v>796000000</v>
      </c>
      <c r="J1343" t="s">
        <v>82</v>
      </c>
      <c r="K1343" t="s">
        <v>340</v>
      </c>
    </row>
    <row r="1344" spans="1:11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3">
        <v>0</v>
      </c>
      <c r="I1344" s="3">
        <v>764000000</v>
      </c>
      <c r="J1344" t="s">
        <v>82</v>
      </c>
      <c r="K1344" t="s">
        <v>340</v>
      </c>
    </row>
    <row r="1345" spans="1:11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3">
        <v>0</v>
      </c>
      <c r="I1345" s="3">
        <v>123200000</v>
      </c>
      <c r="J1345" t="s">
        <v>58</v>
      </c>
      <c r="K1345" t="s">
        <v>95</v>
      </c>
    </row>
    <row r="1346" spans="1:11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3">
        <v>0</v>
      </c>
      <c r="I1346" s="3">
        <v>118900000</v>
      </c>
      <c r="J1346" t="s">
        <v>58</v>
      </c>
      <c r="K1346" t="s">
        <v>95</v>
      </c>
    </row>
    <row r="1347" spans="1:11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3">
        <v>0</v>
      </c>
      <c r="I1347" s="3">
        <v>88700000</v>
      </c>
      <c r="J1347" t="s">
        <v>58</v>
      </c>
      <c r="K1347" t="s">
        <v>95</v>
      </c>
    </row>
    <row r="1348" spans="1:11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3">
        <v>0</v>
      </c>
      <c r="I1348" s="3">
        <v>94900000</v>
      </c>
      <c r="J1348" t="s">
        <v>58</v>
      </c>
      <c r="K1348" t="s">
        <v>95</v>
      </c>
    </row>
    <row r="1349" spans="1:11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3">
        <v>0</v>
      </c>
      <c r="I1349" s="3">
        <v>0</v>
      </c>
      <c r="J1349" t="s">
        <v>58</v>
      </c>
      <c r="K1349" t="s">
        <v>59</v>
      </c>
    </row>
    <row r="1350" spans="1:11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3">
        <v>0</v>
      </c>
      <c r="I1350" s="3">
        <v>0</v>
      </c>
      <c r="J1350" t="s">
        <v>58</v>
      </c>
      <c r="K1350" t="s">
        <v>59</v>
      </c>
    </row>
    <row r="1351" spans="1:11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3">
        <v>0</v>
      </c>
      <c r="I1351" s="3">
        <v>0</v>
      </c>
      <c r="J1351" t="s">
        <v>58</v>
      </c>
      <c r="K1351" t="s">
        <v>59</v>
      </c>
    </row>
    <row r="1352" spans="1:11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3">
        <v>0</v>
      </c>
      <c r="I1352" s="3">
        <v>0</v>
      </c>
      <c r="J1352" t="s">
        <v>58</v>
      </c>
      <c r="K1352" t="s">
        <v>59</v>
      </c>
    </row>
    <row r="1353" spans="1:11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3">
        <v>0</v>
      </c>
      <c r="I1353" s="3">
        <v>0</v>
      </c>
      <c r="J1353" t="s">
        <v>18</v>
      </c>
      <c r="K1353" t="s">
        <v>78</v>
      </c>
    </row>
    <row r="1354" spans="1:11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3">
        <v>0</v>
      </c>
      <c r="I1354" s="3">
        <v>0</v>
      </c>
      <c r="J1354" t="s">
        <v>18</v>
      </c>
      <c r="K1354" t="s">
        <v>78</v>
      </c>
    </row>
    <row r="1355" spans="1:11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3">
        <v>0</v>
      </c>
      <c r="I1355" s="3">
        <v>0</v>
      </c>
      <c r="J1355" t="s">
        <v>18</v>
      </c>
      <c r="K1355" t="s">
        <v>78</v>
      </c>
    </row>
    <row r="1356" spans="1:11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3">
        <v>0</v>
      </c>
      <c r="I1356" s="3">
        <v>0</v>
      </c>
      <c r="J1356" t="s">
        <v>18</v>
      </c>
      <c r="K1356" t="s">
        <v>78</v>
      </c>
    </row>
    <row r="1357" spans="1:11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3">
        <v>0</v>
      </c>
      <c r="I1357" s="3">
        <v>96800000</v>
      </c>
      <c r="J1357" t="s">
        <v>35</v>
      </c>
      <c r="K1357" t="s">
        <v>123</v>
      </c>
    </row>
    <row r="1358" spans="1:11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3">
        <v>0</v>
      </c>
      <c r="I1358" s="3">
        <v>98900000</v>
      </c>
      <c r="J1358" t="s">
        <v>35</v>
      </c>
      <c r="K1358" t="s">
        <v>123</v>
      </c>
    </row>
    <row r="1359" spans="1:11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3">
        <v>0</v>
      </c>
      <c r="I1359" s="3">
        <v>110900000</v>
      </c>
      <c r="J1359" t="s">
        <v>35</v>
      </c>
      <c r="K1359" t="s">
        <v>123</v>
      </c>
    </row>
    <row r="1360" spans="1:11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3">
        <v>0</v>
      </c>
      <c r="I1360" s="3">
        <v>208400000</v>
      </c>
      <c r="J1360" t="s">
        <v>35</v>
      </c>
      <c r="K1360" t="s">
        <v>123</v>
      </c>
    </row>
    <row r="1361" spans="1:11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3">
        <v>0</v>
      </c>
      <c r="I1361" s="3">
        <v>330418000</v>
      </c>
      <c r="J1361" t="s">
        <v>51</v>
      </c>
      <c r="K1361" t="s">
        <v>477</v>
      </c>
    </row>
    <row r="1362" spans="1:11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3">
        <v>0</v>
      </c>
      <c r="I1362" s="3">
        <v>340316000</v>
      </c>
      <c r="J1362" t="s">
        <v>51</v>
      </c>
      <c r="K1362" t="s">
        <v>477</v>
      </c>
    </row>
    <row r="1363" spans="1:11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3">
        <v>0</v>
      </c>
      <c r="I1363" s="3">
        <v>393987000</v>
      </c>
      <c r="J1363" t="s">
        <v>51</v>
      </c>
      <c r="K1363" t="s">
        <v>477</v>
      </c>
    </row>
    <row r="1364" spans="1:11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3">
        <v>0</v>
      </c>
      <c r="I1364" s="3">
        <v>588235000</v>
      </c>
      <c r="J1364" t="s">
        <v>51</v>
      </c>
      <c r="K1364" t="s">
        <v>477</v>
      </c>
    </row>
    <row r="1365" spans="1:11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3">
        <v>0</v>
      </c>
      <c r="I1365" s="3">
        <v>0</v>
      </c>
      <c r="J1365" t="s">
        <v>18</v>
      </c>
      <c r="K1365" t="s">
        <v>479</v>
      </c>
    </row>
    <row r="1366" spans="1:11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3">
        <v>0</v>
      </c>
      <c r="I1366" s="3">
        <v>0</v>
      </c>
      <c r="J1366" t="s">
        <v>18</v>
      </c>
      <c r="K1366" t="s">
        <v>479</v>
      </c>
    </row>
    <row r="1367" spans="1:11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3">
        <v>0</v>
      </c>
      <c r="I1367" s="3">
        <v>0</v>
      </c>
      <c r="J1367" t="s">
        <v>18</v>
      </c>
      <c r="K1367" t="s">
        <v>479</v>
      </c>
    </row>
    <row r="1368" spans="1:11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3">
        <v>0</v>
      </c>
      <c r="I1368" s="3">
        <v>0</v>
      </c>
      <c r="J1368" t="s">
        <v>18</v>
      </c>
      <c r="K1368" t="s">
        <v>479</v>
      </c>
    </row>
    <row r="1369" spans="1:11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3">
        <v>0</v>
      </c>
      <c r="I1369" s="3">
        <v>107591000</v>
      </c>
      <c r="J1369" t="s">
        <v>18</v>
      </c>
      <c r="K1369" t="s">
        <v>203</v>
      </c>
    </row>
    <row r="1370" spans="1:11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3">
        <v>0</v>
      </c>
      <c r="I1370" s="3">
        <v>117580000</v>
      </c>
      <c r="J1370" t="s">
        <v>18</v>
      </c>
      <c r="K1370" t="s">
        <v>203</v>
      </c>
    </row>
    <row r="1371" spans="1:11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3">
        <v>0</v>
      </c>
      <c r="I1371" s="3">
        <v>128582000</v>
      </c>
      <c r="J1371" t="s">
        <v>18</v>
      </c>
      <c r="K1371" t="s">
        <v>203</v>
      </c>
    </row>
    <row r="1372" spans="1:11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3">
        <v>0</v>
      </c>
      <c r="I1372" s="3">
        <v>137596000</v>
      </c>
      <c r="J1372" t="s">
        <v>18</v>
      </c>
      <c r="K1372" t="s">
        <v>203</v>
      </c>
    </row>
    <row r="1373" spans="1:11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3">
        <v>0</v>
      </c>
      <c r="I1373" s="3">
        <v>1787000000</v>
      </c>
      <c r="J1373" t="s">
        <v>41</v>
      </c>
      <c r="K1373" t="s">
        <v>44</v>
      </c>
    </row>
    <row r="1374" spans="1:11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3">
        <v>0</v>
      </c>
      <c r="I1374" s="3">
        <v>1901000000</v>
      </c>
      <c r="J1374" t="s">
        <v>41</v>
      </c>
      <c r="K1374" t="s">
        <v>44</v>
      </c>
    </row>
    <row r="1375" spans="1:11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3">
        <v>0</v>
      </c>
      <c r="I1375" s="3">
        <v>1945000000</v>
      </c>
      <c r="J1375" t="s">
        <v>41</v>
      </c>
      <c r="K1375" t="s">
        <v>44</v>
      </c>
    </row>
    <row r="1376" spans="1:11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3">
        <v>0</v>
      </c>
      <c r="I1376" s="3">
        <v>2034000000</v>
      </c>
      <c r="J1376" t="s">
        <v>41</v>
      </c>
      <c r="K1376" t="s">
        <v>44</v>
      </c>
    </row>
    <row r="1377" spans="1:11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3">
        <v>0</v>
      </c>
      <c r="I1377" s="3">
        <v>1068382000</v>
      </c>
      <c r="J1377" t="s">
        <v>51</v>
      </c>
      <c r="K1377" t="s">
        <v>52</v>
      </c>
    </row>
    <row r="1378" spans="1:11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3">
        <v>0</v>
      </c>
      <c r="I1378" s="3">
        <v>1107700000</v>
      </c>
      <c r="J1378" t="s">
        <v>51</v>
      </c>
      <c r="K1378" t="s">
        <v>52</v>
      </c>
    </row>
    <row r="1379" spans="1:11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3">
        <v>0</v>
      </c>
      <c r="I1379" s="3">
        <v>1143827000</v>
      </c>
      <c r="J1379" t="s">
        <v>51</v>
      </c>
      <c r="K1379" t="s">
        <v>52</v>
      </c>
    </row>
    <row r="1380" spans="1:11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3">
        <v>0</v>
      </c>
      <c r="I1380" s="3">
        <v>1177568000</v>
      </c>
      <c r="J1380" t="s">
        <v>51</v>
      </c>
      <c r="K1380" t="s">
        <v>52</v>
      </c>
    </row>
    <row r="1381" spans="1:11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3">
        <v>0</v>
      </c>
      <c r="I1381" s="3">
        <v>78900000</v>
      </c>
      <c r="J1381" t="s">
        <v>18</v>
      </c>
      <c r="K1381" t="s">
        <v>78</v>
      </c>
    </row>
    <row r="1382" spans="1:11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3">
        <v>0</v>
      </c>
      <c r="I1382" s="3">
        <v>55000000</v>
      </c>
      <c r="J1382" t="s">
        <v>18</v>
      </c>
      <c r="K1382" t="s">
        <v>78</v>
      </c>
    </row>
    <row r="1383" spans="1:11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3">
        <v>0</v>
      </c>
      <c r="I1383" s="3">
        <v>62000000</v>
      </c>
      <c r="J1383" t="s">
        <v>18</v>
      </c>
      <c r="K1383" t="s">
        <v>78</v>
      </c>
    </row>
    <row r="1384" spans="1:11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3">
        <v>0</v>
      </c>
      <c r="I1384" s="3">
        <v>67000000</v>
      </c>
      <c r="J1384" t="s">
        <v>18</v>
      </c>
      <c r="K1384" t="s">
        <v>78</v>
      </c>
    </row>
    <row r="1385" spans="1:11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3">
        <v>0</v>
      </c>
      <c r="I1385" s="3">
        <v>31652000</v>
      </c>
      <c r="J1385" t="s">
        <v>12</v>
      </c>
      <c r="K1385" t="s">
        <v>163</v>
      </c>
    </row>
    <row r="1386" spans="1:11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3">
        <v>0</v>
      </c>
      <c r="I1386" s="3">
        <v>38405000</v>
      </c>
      <c r="J1386" t="s">
        <v>12</v>
      </c>
      <c r="K1386" t="s">
        <v>163</v>
      </c>
    </row>
    <row r="1387" spans="1:11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3">
        <v>0</v>
      </c>
      <c r="I1387" s="3">
        <v>48138000</v>
      </c>
      <c r="J1387" t="s">
        <v>12</v>
      </c>
      <c r="K1387" t="s">
        <v>163</v>
      </c>
    </row>
    <row r="1388" spans="1:11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3">
        <v>0</v>
      </c>
      <c r="I1388" s="3">
        <v>65770000</v>
      </c>
      <c r="J1388" t="s">
        <v>12</v>
      </c>
      <c r="K1388" t="s">
        <v>163</v>
      </c>
    </row>
    <row r="1389" spans="1:11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3">
        <v>0</v>
      </c>
      <c r="I1389" s="3">
        <v>1090000000</v>
      </c>
      <c r="J1389" t="s">
        <v>41</v>
      </c>
      <c r="K1389" t="s">
        <v>42</v>
      </c>
    </row>
    <row r="1390" spans="1:11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3">
        <v>0</v>
      </c>
      <c r="I1390" s="3">
        <v>1113000000</v>
      </c>
      <c r="J1390" t="s">
        <v>41</v>
      </c>
      <c r="K1390" t="s">
        <v>42</v>
      </c>
    </row>
    <row r="1391" spans="1:11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3">
        <v>0</v>
      </c>
      <c r="I1391" s="3">
        <v>1156000000</v>
      </c>
      <c r="J1391" t="s">
        <v>41</v>
      </c>
      <c r="K1391" t="s">
        <v>42</v>
      </c>
    </row>
    <row r="1392" spans="1:11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3">
        <v>0</v>
      </c>
      <c r="I1392" s="3">
        <v>1250000000</v>
      </c>
      <c r="J1392" t="s">
        <v>41</v>
      </c>
      <c r="K1392" t="s">
        <v>42</v>
      </c>
    </row>
    <row r="1393" spans="1:11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3">
        <v>0</v>
      </c>
      <c r="I1393" s="3">
        <v>1441000000</v>
      </c>
      <c r="J1393" t="s">
        <v>46</v>
      </c>
      <c r="K1393" t="s">
        <v>104</v>
      </c>
    </row>
    <row r="1394" spans="1:11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3">
        <v>0</v>
      </c>
      <c r="I1394" s="3">
        <v>576000000</v>
      </c>
      <c r="J1394" t="s">
        <v>46</v>
      </c>
      <c r="K1394" t="s">
        <v>104</v>
      </c>
    </row>
    <row r="1395" spans="1:11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3">
        <v>0</v>
      </c>
      <c r="I1395" s="3">
        <v>367000000</v>
      </c>
      <c r="J1395" t="s">
        <v>46</v>
      </c>
      <c r="K1395" t="s">
        <v>104</v>
      </c>
    </row>
    <row r="1396" spans="1:11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3">
        <v>0</v>
      </c>
      <c r="I1396" s="3">
        <v>205000000</v>
      </c>
      <c r="J1396" t="s">
        <v>46</v>
      </c>
      <c r="K1396" t="s">
        <v>104</v>
      </c>
    </row>
    <row r="1397" spans="1:11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3">
        <v>1133000000</v>
      </c>
      <c r="I1397" s="3">
        <v>79000000</v>
      </c>
      <c r="J1397" t="s">
        <v>21</v>
      </c>
      <c r="K1397" t="s">
        <v>488</v>
      </c>
    </row>
    <row r="1398" spans="1:11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3">
        <v>1226000000</v>
      </c>
      <c r="I1398" s="3">
        <v>98000000</v>
      </c>
      <c r="J1398" t="s">
        <v>21</v>
      </c>
      <c r="K1398" t="s">
        <v>488</v>
      </c>
    </row>
    <row r="1399" spans="1:11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3">
        <v>1353000000</v>
      </c>
      <c r="I1399" s="3">
        <v>129000000</v>
      </c>
      <c r="J1399" t="s">
        <v>21</v>
      </c>
      <c r="K1399" t="s">
        <v>488</v>
      </c>
    </row>
    <row r="1400" spans="1:11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3">
        <v>1237000000</v>
      </c>
      <c r="I1400" s="3">
        <v>123000000</v>
      </c>
      <c r="J1400" t="s">
        <v>21</v>
      </c>
      <c r="K1400" t="s">
        <v>488</v>
      </c>
    </row>
    <row r="1401" spans="1:11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3">
        <v>0</v>
      </c>
      <c r="I1401" s="3">
        <v>0</v>
      </c>
      <c r="J1401" t="s">
        <v>35</v>
      </c>
      <c r="K1401" t="s">
        <v>490</v>
      </c>
    </row>
    <row r="1402" spans="1:11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3">
        <v>0</v>
      </c>
      <c r="I1402" s="3">
        <v>0</v>
      </c>
      <c r="J1402" t="s">
        <v>35</v>
      </c>
      <c r="K1402" t="s">
        <v>490</v>
      </c>
    </row>
    <row r="1403" spans="1:11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3">
        <v>0</v>
      </c>
      <c r="I1403" s="3">
        <v>0</v>
      </c>
      <c r="J1403" t="s">
        <v>35</v>
      </c>
      <c r="K1403" t="s">
        <v>490</v>
      </c>
    </row>
    <row r="1404" spans="1:11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3">
        <v>0</v>
      </c>
      <c r="I1404" s="3">
        <v>0</v>
      </c>
      <c r="J1404" t="s">
        <v>35</v>
      </c>
      <c r="K1404" t="s">
        <v>490</v>
      </c>
    </row>
    <row r="1405" spans="1:11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3">
        <v>0</v>
      </c>
      <c r="I1405" s="3">
        <v>0</v>
      </c>
      <c r="J1405" t="s">
        <v>18</v>
      </c>
      <c r="K1405" t="s">
        <v>479</v>
      </c>
    </row>
    <row r="1406" spans="1:11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3">
        <v>0</v>
      </c>
      <c r="I1406" s="3">
        <v>0</v>
      </c>
      <c r="J1406" t="s">
        <v>18</v>
      </c>
      <c r="K1406" t="s">
        <v>479</v>
      </c>
    </row>
    <row r="1407" spans="1:11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3">
        <v>0</v>
      </c>
      <c r="I1407" s="3">
        <v>0</v>
      </c>
      <c r="J1407" t="s">
        <v>18</v>
      </c>
      <c r="K1407" t="s">
        <v>479</v>
      </c>
    </row>
    <row r="1408" spans="1:11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3">
        <v>0</v>
      </c>
      <c r="I1408" s="3">
        <v>0</v>
      </c>
      <c r="J1408" t="s">
        <v>18</v>
      </c>
      <c r="K1408" t="s">
        <v>479</v>
      </c>
    </row>
    <row r="1409" spans="1:11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3">
        <v>226300000</v>
      </c>
      <c r="I1409" s="3">
        <v>29100000</v>
      </c>
      <c r="J1409" t="s">
        <v>21</v>
      </c>
      <c r="K1409" t="s">
        <v>33</v>
      </c>
    </row>
    <row r="1410" spans="1:11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3">
        <v>252200000</v>
      </c>
      <c r="I1410" s="3">
        <v>25900000</v>
      </c>
      <c r="J1410" t="s">
        <v>21</v>
      </c>
      <c r="K1410" t="s">
        <v>33</v>
      </c>
    </row>
    <row r="1411" spans="1:11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3">
        <v>303200000</v>
      </c>
      <c r="I1411" s="3">
        <v>33500000</v>
      </c>
      <c r="J1411" t="s">
        <v>21</v>
      </c>
      <c r="K1411" t="s">
        <v>33</v>
      </c>
    </row>
    <row r="1412" spans="1:11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3">
        <v>312400000</v>
      </c>
      <c r="I1412" s="3">
        <v>33400000</v>
      </c>
      <c r="J1412" t="s">
        <v>21</v>
      </c>
      <c r="K1412" t="s">
        <v>33</v>
      </c>
    </row>
    <row r="1413" spans="1:11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3">
        <v>0</v>
      </c>
      <c r="I1413" s="3">
        <v>811000000</v>
      </c>
      <c r="J1413" t="s">
        <v>82</v>
      </c>
      <c r="K1413" t="s">
        <v>83</v>
      </c>
    </row>
    <row r="1414" spans="1:11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3">
        <v>0</v>
      </c>
      <c r="I1414" s="3">
        <v>787000000</v>
      </c>
      <c r="J1414" t="s">
        <v>82</v>
      </c>
      <c r="K1414" t="s">
        <v>83</v>
      </c>
    </row>
    <row r="1415" spans="1:11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3">
        <v>0</v>
      </c>
      <c r="I1415" s="3">
        <v>942000000</v>
      </c>
      <c r="J1415" t="s">
        <v>82</v>
      </c>
      <c r="K1415" t="s">
        <v>83</v>
      </c>
    </row>
    <row r="1416" spans="1:11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3">
        <v>0</v>
      </c>
      <c r="I1416" s="3">
        <v>1091000000</v>
      </c>
      <c r="J1416" t="s">
        <v>82</v>
      </c>
      <c r="K1416" t="s">
        <v>83</v>
      </c>
    </row>
    <row r="1417" spans="1:11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3">
        <v>0</v>
      </c>
      <c r="I1417" s="3">
        <v>4549000000</v>
      </c>
      <c r="J1417" t="s">
        <v>46</v>
      </c>
      <c r="K1417" t="s">
        <v>99</v>
      </c>
    </row>
    <row r="1418" spans="1:11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3">
        <v>0</v>
      </c>
      <c r="I1418" s="3">
        <v>5445000000</v>
      </c>
      <c r="J1418" t="s">
        <v>46</v>
      </c>
      <c r="K1418" t="s">
        <v>99</v>
      </c>
    </row>
    <row r="1419" spans="1:11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3">
        <v>0</v>
      </c>
      <c r="I1419" s="3">
        <v>5492000000</v>
      </c>
      <c r="J1419" t="s">
        <v>46</v>
      </c>
      <c r="K1419" t="s">
        <v>99</v>
      </c>
    </row>
    <row r="1420" spans="1:11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3">
        <v>0</v>
      </c>
      <c r="I1420" s="3">
        <v>5690000000</v>
      </c>
      <c r="J1420" t="s">
        <v>46</v>
      </c>
      <c r="K1420" t="s">
        <v>99</v>
      </c>
    </row>
    <row r="1421" spans="1:11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3">
        <v>536000000</v>
      </c>
      <c r="I1421" s="3">
        <v>138000000</v>
      </c>
      <c r="J1421" t="s">
        <v>24</v>
      </c>
      <c r="K1421" t="s">
        <v>29</v>
      </c>
    </row>
    <row r="1422" spans="1:11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3">
        <v>614000000</v>
      </c>
      <c r="I1422" s="3">
        <v>188000000</v>
      </c>
      <c r="J1422" t="s">
        <v>24</v>
      </c>
      <c r="K1422" t="s">
        <v>29</v>
      </c>
    </row>
    <row r="1423" spans="1:11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3">
        <v>625000000</v>
      </c>
      <c r="I1423" s="3">
        <v>210000000</v>
      </c>
      <c r="J1423" t="s">
        <v>24</v>
      </c>
      <c r="K1423" t="s">
        <v>29</v>
      </c>
    </row>
    <row r="1424" spans="1:11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3">
        <v>715000000</v>
      </c>
      <c r="I1424" s="3">
        <v>319000000</v>
      </c>
      <c r="J1424" t="s">
        <v>24</v>
      </c>
      <c r="K1424" t="s">
        <v>29</v>
      </c>
    </row>
    <row r="1425" spans="1:11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3">
        <v>1026000000</v>
      </c>
      <c r="I1425" s="3">
        <v>286000000</v>
      </c>
      <c r="J1425" t="s">
        <v>21</v>
      </c>
      <c r="K1425" t="s">
        <v>31</v>
      </c>
    </row>
    <row r="1426" spans="1:11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3">
        <v>722000000</v>
      </c>
      <c r="I1426" s="3">
        <v>93000000</v>
      </c>
      <c r="J1426" t="s">
        <v>21</v>
      </c>
      <c r="K1426" t="s">
        <v>31</v>
      </c>
    </row>
    <row r="1427" spans="1:11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3">
        <v>812000000</v>
      </c>
      <c r="I1427" s="3">
        <v>87000000</v>
      </c>
      <c r="J1427" t="s">
        <v>21</v>
      </c>
      <c r="K1427" t="s">
        <v>31</v>
      </c>
    </row>
    <row r="1428" spans="1:11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3">
        <v>748000000</v>
      </c>
      <c r="I1428" s="3">
        <v>57000000</v>
      </c>
      <c r="J1428" t="s">
        <v>21</v>
      </c>
      <c r="K1428" t="s">
        <v>31</v>
      </c>
    </row>
    <row r="1429" spans="1:11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3">
        <v>0</v>
      </c>
      <c r="I1429" s="3">
        <v>0</v>
      </c>
      <c r="J1429" t="s">
        <v>35</v>
      </c>
      <c r="K1429" t="s">
        <v>498</v>
      </c>
    </row>
    <row r="1430" spans="1:11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>
        <v>0</v>
      </c>
      <c r="H1430" s="3">
        <v>0</v>
      </c>
      <c r="I1430" s="3">
        <v>0</v>
      </c>
      <c r="J1430" t="s">
        <v>35</v>
      </c>
      <c r="K1430" t="s">
        <v>498</v>
      </c>
    </row>
    <row r="1431" spans="1:11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>
        <v>0</v>
      </c>
      <c r="H1431" s="3">
        <v>0</v>
      </c>
      <c r="I1431" s="3">
        <v>0</v>
      </c>
      <c r="J1431" t="s">
        <v>35</v>
      </c>
      <c r="K1431" t="s">
        <v>498</v>
      </c>
    </row>
    <row r="1432" spans="1:11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>
        <v>0</v>
      </c>
      <c r="H1432" s="3">
        <v>0</v>
      </c>
      <c r="I1432" s="3">
        <v>0</v>
      </c>
      <c r="J1432" t="s">
        <v>35</v>
      </c>
      <c r="K1432" t="s">
        <v>498</v>
      </c>
    </row>
    <row r="1433" spans="1:11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3">
        <v>0</v>
      </c>
      <c r="I1433" s="3">
        <v>18143000000</v>
      </c>
      <c r="J1433" t="s">
        <v>181</v>
      </c>
      <c r="K1433" t="s">
        <v>182</v>
      </c>
    </row>
    <row r="1434" spans="1:11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3">
        <v>0</v>
      </c>
      <c r="I1434" s="3">
        <v>18395000000</v>
      </c>
      <c r="J1434" t="s">
        <v>181</v>
      </c>
      <c r="K1434" t="s">
        <v>182</v>
      </c>
    </row>
    <row r="1435" spans="1:11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3">
        <v>0</v>
      </c>
      <c r="I1435" s="3">
        <v>18273000000</v>
      </c>
      <c r="J1435" t="s">
        <v>181</v>
      </c>
      <c r="K1435" t="s">
        <v>182</v>
      </c>
    </row>
    <row r="1436" spans="1:11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3">
        <v>0</v>
      </c>
      <c r="I1436" s="3">
        <v>22016000000</v>
      </c>
      <c r="J1436" t="s">
        <v>181</v>
      </c>
      <c r="K1436" t="s">
        <v>182</v>
      </c>
    </row>
    <row r="1437" spans="1:11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3">
        <v>0</v>
      </c>
      <c r="I1437" s="3">
        <v>0</v>
      </c>
      <c r="J1437" t="s">
        <v>35</v>
      </c>
      <c r="K1437" t="s">
        <v>501</v>
      </c>
    </row>
    <row r="1438" spans="1:11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3">
        <v>0</v>
      </c>
      <c r="I1438" s="3">
        <v>0</v>
      </c>
      <c r="J1438" t="s">
        <v>35</v>
      </c>
      <c r="K1438" t="s">
        <v>501</v>
      </c>
    </row>
    <row r="1439" spans="1:11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3">
        <v>0</v>
      </c>
      <c r="I1439" s="3">
        <v>0</v>
      </c>
      <c r="J1439" t="s">
        <v>35</v>
      </c>
      <c r="K1439" t="s">
        <v>501</v>
      </c>
    </row>
    <row r="1440" spans="1:11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3">
        <v>0</v>
      </c>
      <c r="I1440" s="3">
        <v>0</v>
      </c>
      <c r="J1440" t="s">
        <v>35</v>
      </c>
      <c r="K1440" t="s">
        <v>501</v>
      </c>
    </row>
    <row r="1441" spans="1:11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3">
        <v>183000000</v>
      </c>
      <c r="I1441" s="3">
        <v>0</v>
      </c>
      <c r="J1441" t="s">
        <v>21</v>
      </c>
      <c r="K1441" t="s">
        <v>31</v>
      </c>
    </row>
    <row r="1442" spans="1:11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3">
        <v>184000000</v>
      </c>
      <c r="I1442" s="3">
        <v>0</v>
      </c>
      <c r="J1442" t="s">
        <v>21</v>
      </c>
      <c r="K1442" t="s">
        <v>31</v>
      </c>
    </row>
    <row r="1443" spans="1:11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3">
        <v>206000000</v>
      </c>
      <c r="I1443" s="3">
        <v>0</v>
      </c>
      <c r="J1443" t="s">
        <v>21</v>
      </c>
      <c r="K1443" t="s">
        <v>31</v>
      </c>
    </row>
    <row r="1444" spans="1:11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3">
        <v>228000000</v>
      </c>
      <c r="I1444" s="3">
        <v>0</v>
      </c>
      <c r="J1444" t="s">
        <v>21</v>
      </c>
      <c r="K1444" t="s">
        <v>31</v>
      </c>
    </row>
    <row r="1445" spans="1:11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3">
        <v>0</v>
      </c>
      <c r="I1445" s="3">
        <v>45639000</v>
      </c>
      <c r="J1445" t="s">
        <v>12</v>
      </c>
      <c r="K1445" t="s">
        <v>90</v>
      </c>
    </row>
    <row r="1446" spans="1:11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3">
        <v>0</v>
      </c>
      <c r="I1446" s="3">
        <v>63608000</v>
      </c>
      <c r="J1446" t="s">
        <v>12</v>
      </c>
      <c r="K1446" t="s">
        <v>90</v>
      </c>
    </row>
    <row r="1447" spans="1:11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3">
        <v>0</v>
      </c>
      <c r="I1447" s="3">
        <v>54219000</v>
      </c>
      <c r="J1447" t="s">
        <v>12</v>
      </c>
      <c r="K1447" t="s">
        <v>90</v>
      </c>
    </row>
    <row r="1448" spans="1:11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3">
        <v>0</v>
      </c>
      <c r="I1448" s="3">
        <v>77445000</v>
      </c>
      <c r="J1448" t="s">
        <v>12</v>
      </c>
      <c r="K1448" t="s">
        <v>90</v>
      </c>
    </row>
    <row r="1449" spans="1:11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3">
        <v>590000000</v>
      </c>
      <c r="I1449" s="3">
        <v>0</v>
      </c>
      <c r="J1449" t="s">
        <v>21</v>
      </c>
      <c r="K1449" t="s">
        <v>505</v>
      </c>
    </row>
    <row r="1450" spans="1:11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3">
        <v>583000000</v>
      </c>
      <c r="I1450" s="3">
        <v>0</v>
      </c>
      <c r="J1450" t="s">
        <v>21</v>
      </c>
      <c r="K1450" t="s">
        <v>505</v>
      </c>
    </row>
    <row r="1451" spans="1:11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3">
        <v>627000000</v>
      </c>
      <c r="I1451" s="3">
        <v>0</v>
      </c>
      <c r="J1451" t="s">
        <v>21</v>
      </c>
      <c r="K1451" t="s">
        <v>505</v>
      </c>
    </row>
    <row r="1452" spans="1:11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3">
        <v>644000000</v>
      </c>
      <c r="I1452" s="3">
        <v>0</v>
      </c>
      <c r="J1452" t="s">
        <v>21</v>
      </c>
      <c r="K1452" t="s">
        <v>505</v>
      </c>
    </row>
    <row r="1453" spans="1:11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3">
        <v>0</v>
      </c>
      <c r="I1453" s="3">
        <v>194039000</v>
      </c>
      <c r="J1453" t="s">
        <v>18</v>
      </c>
      <c r="K1453" t="s">
        <v>507</v>
      </c>
    </row>
    <row r="1454" spans="1:11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3">
        <v>0</v>
      </c>
      <c r="I1454" s="3">
        <v>74833000</v>
      </c>
      <c r="J1454" t="s">
        <v>18</v>
      </c>
      <c r="K1454" t="s">
        <v>507</v>
      </c>
    </row>
    <row r="1455" spans="1:11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3">
        <v>0</v>
      </c>
      <c r="I1455" s="3">
        <v>151837000</v>
      </c>
      <c r="J1455" t="s">
        <v>18</v>
      </c>
      <c r="K1455" t="s">
        <v>507</v>
      </c>
    </row>
    <row r="1456" spans="1:11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3">
        <v>0</v>
      </c>
      <c r="I1456" s="3">
        <v>205087000</v>
      </c>
      <c r="J1456" t="s">
        <v>18</v>
      </c>
      <c r="K1456" t="s">
        <v>507</v>
      </c>
    </row>
    <row r="1457" spans="1:11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3">
        <v>0</v>
      </c>
      <c r="I1457" s="3">
        <v>2044000000</v>
      </c>
      <c r="J1457" t="s">
        <v>18</v>
      </c>
      <c r="K1457" t="s">
        <v>196</v>
      </c>
    </row>
    <row r="1458" spans="1:11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3">
        <v>0</v>
      </c>
      <c r="I1458" s="3">
        <v>1996000000</v>
      </c>
      <c r="J1458" t="s">
        <v>18</v>
      </c>
      <c r="K1458" t="s">
        <v>196</v>
      </c>
    </row>
    <row r="1459" spans="1:11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3">
        <v>0</v>
      </c>
      <c r="I1459" s="3">
        <v>2129000000</v>
      </c>
      <c r="J1459" t="s">
        <v>18</v>
      </c>
      <c r="K1459" t="s">
        <v>196</v>
      </c>
    </row>
    <row r="1460" spans="1:11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3">
        <v>0</v>
      </c>
      <c r="I1460" s="3">
        <v>2213000000</v>
      </c>
      <c r="J1460" t="s">
        <v>18</v>
      </c>
      <c r="K1460" t="s">
        <v>196</v>
      </c>
    </row>
    <row r="1461" spans="1:11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3">
        <v>0</v>
      </c>
      <c r="I1461" s="3">
        <v>0</v>
      </c>
      <c r="J1461" t="s">
        <v>18</v>
      </c>
      <c r="K1461" t="s">
        <v>288</v>
      </c>
    </row>
    <row r="1462" spans="1:11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3">
        <v>0</v>
      </c>
      <c r="I1462" s="3">
        <v>0</v>
      </c>
      <c r="J1462" t="s">
        <v>18</v>
      </c>
      <c r="K1462" t="s">
        <v>288</v>
      </c>
    </row>
    <row r="1463" spans="1:11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3">
        <v>0</v>
      </c>
      <c r="I1463" s="3">
        <v>0</v>
      </c>
      <c r="J1463" t="s">
        <v>18</v>
      </c>
      <c r="K1463" t="s">
        <v>288</v>
      </c>
    </row>
    <row r="1464" spans="1:11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3">
        <v>0</v>
      </c>
      <c r="I1464" s="3">
        <v>0</v>
      </c>
      <c r="J1464" t="s">
        <v>18</v>
      </c>
      <c r="K1464" t="s">
        <v>288</v>
      </c>
    </row>
    <row r="1465" spans="1:11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3">
        <v>0</v>
      </c>
      <c r="I1465" s="3">
        <v>0</v>
      </c>
      <c r="J1465" t="s">
        <v>18</v>
      </c>
      <c r="K1465" t="s">
        <v>256</v>
      </c>
    </row>
    <row r="1466" spans="1:11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3">
        <v>0</v>
      </c>
      <c r="I1466" s="3">
        <v>0</v>
      </c>
      <c r="J1466" t="s">
        <v>18</v>
      </c>
      <c r="K1466" t="s">
        <v>256</v>
      </c>
    </row>
    <row r="1467" spans="1:11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3">
        <v>0</v>
      </c>
      <c r="I1467" s="3">
        <v>0</v>
      </c>
      <c r="J1467" t="s">
        <v>18</v>
      </c>
      <c r="K1467" t="s">
        <v>256</v>
      </c>
    </row>
    <row r="1468" spans="1:11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3">
        <v>0</v>
      </c>
      <c r="I1468" s="3">
        <v>0</v>
      </c>
      <c r="J1468" t="s">
        <v>18</v>
      </c>
      <c r="K1468" t="s">
        <v>256</v>
      </c>
    </row>
    <row r="1469" spans="1:11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>
        <v>0</v>
      </c>
      <c r="H1469" s="3">
        <v>0</v>
      </c>
      <c r="I1469" s="3">
        <v>787329000</v>
      </c>
      <c r="J1469" t="s">
        <v>46</v>
      </c>
      <c r="K1469" t="s">
        <v>47</v>
      </c>
    </row>
    <row r="1470" spans="1:11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>
        <v>0</v>
      </c>
      <c r="H1470" s="3">
        <v>0</v>
      </c>
      <c r="I1470" s="3">
        <v>819711000</v>
      </c>
      <c r="J1470" t="s">
        <v>46</v>
      </c>
      <c r="K1470" t="s">
        <v>47</v>
      </c>
    </row>
    <row r="1471" spans="1:11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>
        <v>0</v>
      </c>
      <c r="H1471" s="3">
        <v>0</v>
      </c>
      <c r="I1471" s="3">
        <v>855908000</v>
      </c>
      <c r="J1471" t="s">
        <v>46</v>
      </c>
      <c r="K1471" t="s">
        <v>47</v>
      </c>
    </row>
    <row r="1472" spans="1:11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>
        <v>0</v>
      </c>
      <c r="H1472" s="3">
        <v>0</v>
      </c>
      <c r="I1472" s="3">
        <v>907024000</v>
      </c>
      <c r="J1472" t="s">
        <v>46</v>
      </c>
      <c r="K1472" t="s">
        <v>47</v>
      </c>
    </row>
    <row r="1473" spans="1:11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3">
        <v>376400000</v>
      </c>
      <c r="I1473" s="3">
        <v>0</v>
      </c>
      <c r="J1473" t="s">
        <v>24</v>
      </c>
      <c r="K1473" t="s">
        <v>29</v>
      </c>
    </row>
    <row r="1474" spans="1:11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3">
        <v>395500000</v>
      </c>
      <c r="I1474" s="3">
        <v>0</v>
      </c>
      <c r="J1474" t="s">
        <v>24</v>
      </c>
      <c r="K1474" t="s">
        <v>29</v>
      </c>
    </row>
    <row r="1475" spans="1:11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3">
        <v>691100000</v>
      </c>
      <c r="I1475" s="3">
        <v>0</v>
      </c>
      <c r="J1475" t="s">
        <v>24</v>
      </c>
      <c r="K1475" t="s">
        <v>29</v>
      </c>
    </row>
    <row r="1476" spans="1:11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3">
        <v>692300000</v>
      </c>
      <c r="I1476" s="3">
        <v>0</v>
      </c>
      <c r="J1476" t="s">
        <v>24</v>
      </c>
      <c r="K1476" t="s">
        <v>29</v>
      </c>
    </row>
    <row r="1477" spans="1:11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3">
        <v>0</v>
      </c>
      <c r="I1477" s="3">
        <v>26000000</v>
      </c>
      <c r="J1477" t="s">
        <v>18</v>
      </c>
      <c r="K1477" t="s">
        <v>76</v>
      </c>
    </row>
    <row r="1478" spans="1:11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3">
        <v>0</v>
      </c>
      <c r="I1478" s="3">
        <v>36000000</v>
      </c>
      <c r="J1478" t="s">
        <v>18</v>
      </c>
      <c r="K1478" t="s">
        <v>76</v>
      </c>
    </row>
    <row r="1479" spans="1:11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3">
        <v>0</v>
      </c>
      <c r="I1479" s="3">
        <v>65000000</v>
      </c>
      <c r="J1479" t="s">
        <v>18</v>
      </c>
      <c r="K1479" t="s">
        <v>76</v>
      </c>
    </row>
    <row r="1480" spans="1:11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3">
        <v>0</v>
      </c>
      <c r="I1480" s="3">
        <v>93000000</v>
      </c>
      <c r="J1480" t="s">
        <v>18</v>
      </c>
      <c r="K1480" t="s">
        <v>76</v>
      </c>
    </row>
    <row r="1481" spans="1:11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3">
        <v>0</v>
      </c>
      <c r="I1481" s="3">
        <v>3821000000</v>
      </c>
      <c r="J1481" t="s">
        <v>46</v>
      </c>
      <c r="K1481" t="s">
        <v>49</v>
      </c>
    </row>
    <row r="1482" spans="1:11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3">
        <v>0</v>
      </c>
      <c r="I1482" s="3">
        <v>3882000000</v>
      </c>
      <c r="J1482" t="s">
        <v>46</v>
      </c>
      <c r="K1482" t="s">
        <v>49</v>
      </c>
    </row>
    <row r="1483" spans="1:11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3">
        <v>0</v>
      </c>
      <c r="I1483" s="3">
        <v>3885000000</v>
      </c>
      <c r="J1483" t="s">
        <v>46</v>
      </c>
      <c r="K1483" t="s">
        <v>49</v>
      </c>
    </row>
    <row r="1484" spans="1:11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3">
        <v>0</v>
      </c>
      <c r="I1484" s="3">
        <v>3985000000</v>
      </c>
      <c r="J1484" t="s">
        <v>46</v>
      </c>
      <c r="K1484" t="s">
        <v>49</v>
      </c>
    </row>
    <row r="1485" spans="1:11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3">
        <v>0</v>
      </c>
      <c r="I1485" s="3">
        <v>88975000</v>
      </c>
      <c r="J1485" t="s">
        <v>18</v>
      </c>
      <c r="K1485" t="s">
        <v>516</v>
      </c>
    </row>
    <row r="1486" spans="1:11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3">
        <v>0</v>
      </c>
      <c r="I1486" s="3">
        <v>100025000</v>
      </c>
      <c r="J1486" t="s">
        <v>18</v>
      </c>
      <c r="K1486" t="s">
        <v>516</v>
      </c>
    </row>
    <row r="1487" spans="1:11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3">
        <v>0</v>
      </c>
      <c r="I1487" s="3">
        <v>114635000</v>
      </c>
      <c r="J1487" t="s">
        <v>18</v>
      </c>
      <c r="K1487" t="s">
        <v>516</v>
      </c>
    </row>
    <row r="1488" spans="1:11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3">
        <v>0</v>
      </c>
      <c r="I1488" s="3">
        <v>123569000</v>
      </c>
      <c r="J1488" t="s">
        <v>18</v>
      </c>
      <c r="K1488" t="s">
        <v>516</v>
      </c>
    </row>
    <row r="1489" spans="1:11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3">
        <v>0</v>
      </c>
      <c r="I1489" s="3">
        <v>0</v>
      </c>
      <c r="J1489" t="s">
        <v>35</v>
      </c>
      <c r="K1489" t="s">
        <v>123</v>
      </c>
    </row>
    <row r="1490" spans="1:11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3">
        <v>0</v>
      </c>
      <c r="I1490" s="3">
        <v>0</v>
      </c>
      <c r="J1490" t="s">
        <v>35</v>
      </c>
      <c r="K1490" t="s">
        <v>123</v>
      </c>
    </row>
    <row r="1491" spans="1:11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3">
        <v>0</v>
      </c>
      <c r="I1491" s="3">
        <v>0</v>
      </c>
      <c r="J1491" t="s">
        <v>35</v>
      </c>
      <c r="K1491" t="s">
        <v>123</v>
      </c>
    </row>
    <row r="1492" spans="1:11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3">
        <v>0</v>
      </c>
      <c r="I1492" s="3">
        <v>0</v>
      </c>
      <c r="J1492" t="s">
        <v>35</v>
      </c>
      <c r="K1492" t="s">
        <v>123</v>
      </c>
    </row>
    <row r="1493" spans="1:11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3">
        <v>0</v>
      </c>
      <c r="I1493" s="3">
        <v>418000000</v>
      </c>
      <c r="J1493" t="s">
        <v>82</v>
      </c>
      <c r="K1493" t="s">
        <v>340</v>
      </c>
    </row>
    <row r="1494" spans="1:11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3">
        <v>0</v>
      </c>
      <c r="I1494" s="3">
        <v>489000000</v>
      </c>
      <c r="J1494" t="s">
        <v>82</v>
      </c>
      <c r="K1494" t="s">
        <v>340</v>
      </c>
    </row>
    <row r="1495" spans="1:11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3">
        <v>0</v>
      </c>
      <c r="I1495" s="3">
        <v>562000000</v>
      </c>
      <c r="J1495" t="s">
        <v>82</v>
      </c>
      <c r="K1495" t="s">
        <v>340</v>
      </c>
    </row>
    <row r="1496" spans="1:11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3">
        <v>0</v>
      </c>
      <c r="I1496" s="3">
        <v>756000000</v>
      </c>
      <c r="J1496" t="s">
        <v>82</v>
      </c>
      <c r="K1496" t="s">
        <v>340</v>
      </c>
    </row>
    <row r="1497" spans="1:11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3">
        <v>0</v>
      </c>
      <c r="I1497" s="3">
        <v>0</v>
      </c>
      <c r="J1497" t="s">
        <v>21</v>
      </c>
      <c r="K1497" t="s">
        <v>56</v>
      </c>
    </row>
    <row r="1498" spans="1:11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3">
        <v>0</v>
      </c>
      <c r="I1498" s="3">
        <v>0</v>
      </c>
      <c r="J1498" t="s">
        <v>21</v>
      </c>
      <c r="K1498" t="s">
        <v>56</v>
      </c>
    </row>
    <row r="1499" spans="1:11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3">
        <v>0</v>
      </c>
      <c r="I1499" s="3">
        <v>0</v>
      </c>
      <c r="J1499" t="s">
        <v>21</v>
      </c>
      <c r="K1499" t="s">
        <v>56</v>
      </c>
    </row>
    <row r="1500" spans="1:11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3">
        <v>0</v>
      </c>
      <c r="I1500" s="3">
        <v>0</v>
      </c>
      <c r="J1500" t="s">
        <v>21</v>
      </c>
      <c r="K1500" t="s">
        <v>56</v>
      </c>
    </row>
    <row r="1501" spans="1:11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3">
        <v>1877000000</v>
      </c>
      <c r="I1501" s="3">
        <v>0</v>
      </c>
      <c r="J1501" t="s">
        <v>21</v>
      </c>
      <c r="K1501" t="s">
        <v>33</v>
      </c>
    </row>
    <row r="1502" spans="1:11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3">
        <v>1522000000</v>
      </c>
      <c r="I1502" s="3">
        <v>0</v>
      </c>
      <c r="J1502" t="s">
        <v>21</v>
      </c>
      <c r="K1502" t="s">
        <v>33</v>
      </c>
    </row>
    <row r="1503" spans="1:11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3">
        <v>1358000000</v>
      </c>
      <c r="I1503" s="3">
        <v>0</v>
      </c>
      <c r="J1503" t="s">
        <v>21</v>
      </c>
      <c r="K1503" t="s">
        <v>33</v>
      </c>
    </row>
    <row r="1504" spans="1:11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3">
        <v>1280000000</v>
      </c>
      <c r="I1504" s="3">
        <v>0</v>
      </c>
      <c r="J1504" t="s">
        <v>21</v>
      </c>
      <c r="K1504" t="s">
        <v>33</v>
      </c>
    </row>
    <row r="1505" spans="1:11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3">
        <v>0</v>
      </c>
      <c r="I1505" s="3">
        <v>0</v>
      </c>
      <c r="J1505" t="s">
        <v>12</v>
      </c>
      <c r="K1505" t="s">
        <v>163</v>
      </c>
    </row>
    <row r="1506" spans="1:11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3">
        <v>0</v>
      </c>
      <c r="I1506" s="3">
        <v>0</v>
      </c>
      <c r="J1506" t="s">
        <v>12</v>
      </c>
      <c r="K1506" t="s">
        <v>163</v>
      </c>
    </row>
    <row r="1507" spans="1:11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3">
        <v>0</v>
      </c>
      <c r="I1507" s="3">
        <v>0</v>
      </c>
      <c r="J1507" t="s">
        <v>12</v>
      </c>
      <c r="K1507" t="s">
        <v>163</v>
      </c>
    </row>
    <row r="1508" spans="1:11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3">
        <v>0</v>
      </c>
      <c r="I1508" s="3">
        <v>0</v>
      </c>
      <c r="J1508" t="s">
        <v>12</v>
      </c>
      <c r="K1508" t="s">
        <v>163</v>
      </c>
    </row>
    <row r="1509" spans="1:11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3">
        <v>0</v>
      </c>
      <c r="I1509" s="3">
        <v>0</v>
      </c>
      <c r="J1509" t="s">
        <v>18</v>
      </c>
      <c r="K1509" t="s">
        <v>288</v>
      </c>
    </row>
    <row r="1510" spans="1:11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3">
        <v>0</v>
      </c>
      <c r="I1510" s="3">
        <v>0</v>
      </c>
      <c r="J1510" t="s">
        <v>18</v>
      </c>
      <c r="K1510" t="s">
        <v>288</v>
      </c>
    </row>
    <row r="1511" spans="1:11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3">
        <v>0</v>
      </c>
      <c r="I1511" s="3">
        <v>0</v>
      </c>
      <c r="J1511" t="s">
        <v>18</v>
      </c>
      <c r="K1511" t="s">
        <v>288</v>
      </c>
    </row>
    <row r="1512" spans="1:11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3">
        <v>0</v>
      </c>
      <c r="I1512" s="3">
        <v>0</v>
      </c>
      <c r="J1512" t="s">
        <v>18</v>
      </c>
      <c r="K1512" t="s">
        <v>288</v>
      </c>
    </row>
    <row r="1513" spans="1:11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3">
        <v>0</v>
      </c>
      <c r="I1513" s="3">
        <v>0</v>
      </c>
      <c r="J1513" t="s">
        <v>18</v>
      </c>
      <c r="K1513" t="s">
        <v>288</v>
      </c>
    </row>
    <row r="1514" spans="1:11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3">
        <v>0</v>
      </c>
      <c r="I1514" s="3">
        <v>0</v>
      </c>
      <c r="J1514" t="s">
        <v>18</v>
      </c>
      <c r="K1514" t="s">
        <v>288</v>
      </c>
    </row>
    <row r="1515" spans="1:11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3">
        <v>0</v>
      </c>
      <c r="I1515" s="3">
        <v>0</v>
      </c>
      <c r="J1515" t="s">
        <v>18</v>
      </c>
      <c r="K1515" t="s">
        <v>288</v>
      </c>
    </row>
    <row r="1516" spans="1:11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3">
        <v>0</v>
      </c>
      <c r="I1516" s="3">
        <v>0</v>
      </c>
      <c r="J1516" t="s">
        <v>18</v>
      </c>
      <c r="K1516" t="s">
        <v>288</v>
      </c>
    </row>
    <row r="1517" spans="1:11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3">
        <v>0</v>
      </c>
      <c r="I1517" s="3">
        <v>1522000000</v>
      </c>
      <c r="J1517" t="s">
        <v>12</v>
      </c>
      <c r="K1517" t="s">
        <v>13</v>
      </c>
    </row>
    <row r="1518" spans="1:11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3">
        <v>0</v>
      </c>
      <c r="I1518" s="3">
        <v>1689000000</v>
      </c>
      <c r="J1518" t="s">
        <v>12</v>
      </c>
      <c r="K1518" t="s">
        <v>13</v>
      </c>
    </row>
    <row r="1519" spans="1:11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3">
        <v>0</v>
      </c>
      <c r="I1519" s="3">
        <v>1679000000</v>
      </c>
      <c r="J1519" t="s">
        <v>12</v>
      </c>
      <c r="K1519" t="s">
        <v>13</v>
      </c>
    </row>
    <row r="1520" spans="1:11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3">
        <v>0</v>
      </c>
      <c r="I1520" s="3">
        <v>1819000000</v>
      </c>
      <c r="J1520" t="s">
        <v>12</v>
      </c>
      <c r="K1520" t="s">
        <v>13</v>
      </c>
    </row>
    <row r="1521" spans="1:11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3">
        <v>0</v>
      </c>
      <c r="I1521" s="3">
        <v>346031000</v>
      </c>
      <c r="J1521" t="s">
        <v>51</v>
      </c>
      <c r="K1521" t="s">
        <v>233</v>
      </c>
    </row>
    <row r="1522" spans="1:11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3">
        <v>0</v>
      </c>
      <c r="I1522" s="3">
        <v>346273000</v>
      </c>
      <c r="J1522" t="s">
        <v>51</v>
      </c>
      <c r="K1522" t="s">
        <v>233</v>
      </c>
    </row>
    <row r="1523" spans="1:11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3">
        <v>0</v>
      </c>
      <c r="I1523" s="3">
        <v>363929000</v>
      </c>
      <c r="J1523" t="s">
        <v>51</v>
      </c>
      <c r="K1523" t="s">
        <v>233</v>
      </c>
    </row>
    <row r="1524" spans="1:11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3">
        <v>0</v>
      </c>
      <c r="I1524" s="3">
        <v>381277000</v>
      </c>
      <c r="J1524" t="s">
        <v>51</v>
      </c>
      <c r="K1524" t="s">
        <v>233</v>
      </c>
    </row>
    <row r="1525" spans="1:11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3">
        <v>0</v>
      </c>
      <c r="I1525" s="3">
        <v>0</v>
      </c>
      <c r="J1525" t="s">
        <v>18</v>
      </c>
      <c r="K1525" t="s">
        <v>78</v>
      </c>
    </row>
    <row r="1526" spans="1:11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3">
        <v>0</v>
      </c>
      <c r="I1526" s="3">
        <v>0</v>
      </c>
      <c r="J1526" t="s">
        <v>18</v>
      </c>
      <c r="K1526" t="s">
        <v>78</v>
      </c>
    </row>
    <row r="1527" spans="1:11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3">
        <v>0</v>
      </c>
      <c r="I1527" s="3">
        <v>0</v>
      </c>
      <c r="J1527" t="s">
        <v>18</v>
      </c>
      <c r="K1527" t="s">
        <v>78</v>
      </c>
    </row>
    <row r="1528" spans="1:11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3">
        <v>0</v>
      </c>
      <c r="I1528" s="3">
        <v>0</v>
      </c>
      <c r="J1528" t="s">
        <v>18</v>
      </c>
      <c r="K1528" t="s">
        <v>78</v>
      </c>
    </row>
    <row r="1529" spans="1:11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>
        <v>0</v>
      </c>
      <c r="H1529" s="3">
        <v>0</v>
      </c>
      <c r="I1529" s="3">
        <v>23207000000</v>
      </c>
      <c r="J1529" t="s">
        <v>24</v>
      </c>
      <c r="K1529" t="s">
        <v>80</v>
      </c>
    </row>
    <row r="1530" spans="1:11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>
        <v>0</v>
      </c>
      <c r="H1530" s="3">
        <v>0</v>
      </c>
      <c r="I1530" s="3">
        <v>26567000000</v>
      </c>
      <c r="J1530" t="s">
        <v>24</v>
      </c>
      <c r="K1530" t="s">
        <v>80</v>
      </c>
    </row>
    <row r="1531" spans="1:11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>
        <v>0</v>
      </c>
      <c r="H1531" s="3">
        <v>0</v>
      </c>
      <c r="I1531" s="3">
        <v>42211000000</v>
      </c>
      <c r="J1531" t="s">
        <v>24</v>
      </c>
      <c r="K1531" t="s">
        <v>80</v>
      </c>
    </row>
    <row r="1532" spans="1:11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>
        <v>0</v>
      </c>
      <c r="H1532" s="3">
        <v>0</v>
      </c>
      <c r="I1532" s="3">
        <v>54872000000</v>
      </c>
      <c r="J1532" t="s">
        <v>24</v>
      </c>
      <c r="K1532" t="s">
        <v>80</v>
      </c>
    </row>
    <row r="1533" spans="1:11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3">
        <v>0</v>
      </c>
      <c r="I1533" s="3">
        <v>1161600000</v>
      </c>
      <c r="J1533" t="s">
        <v>46</v>
      </c>
      <c r="K1533" t="s">
        <v>378</v>
      </c>
    </row>
    <row r="1534" spans="1:11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3">
        <v>0</v>
      </c>
      <c r="I1534" s="3">
        <v>1170400000</v>
      </c>
      <c r="J1534" t="s">
        <v>46</v>
      </c>
      <c r="K1534" t="s">
        <v>378</v>
      </c>
    </row>
    <row r="1535" spans="1:11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3">
        <v>0</v>
      </c>
      <c r="I1535" s="3">
        <v>1272000000</v>
      </c>
      <c r="J1535" t="s">
        <v>46</v>
      </c>
      <c r="K1535" t="s">
        <v>378</v>
      </c>
    </row>
    <row r="1536" spans="1:11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3">
        <v>0</v>
      </c>
      <c r="I1536" s="3">
        <v>1295700000</v>
      </c>
      <c r="J1536" t="s">
        <v>46</v>
      </c>
      <c r="K1536" t="s">
        <v>378</v>
      </c>
    </row>
    <row r="1537" spans="1:11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3">
        <v>0</v>
      </c>
      <c r="I1537" s="3">
        <v>1777000000</v>
      </c>
      <c r="J1537" t="s">
        <v>12</v>
      </c>
      <c r="K1537" t="s">
        <v>177</v>
      </c>
    </row>
    <row r="1538" spans="1:11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3">
        <v>0</v>
      </c>
      <c r="I1538" s="3">
        <v>1904000000</v>
      </c>
      <c r="J1538" t="s">
        <v>12</v>
      </c>
      <c r="K1538" t="s">
        <v>177</v>
      </c>
    </row>
    <row r="1539" spans="1:11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3">
        <v>0</v>
      </c>
      <c r="I1539" s="3">
        <v>2012000000</v>
      </c>
      <c r="J1539" t="s">
        <v>12</v>
      </c>
      <c r="K1539" t="s">
        <v>177</v>
      </c>
    </row>
    <row r="1540" spans="1:11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3">
        <v>0</v>
      </c>
      <c r="I1540" s="3">
        <v>2038000000</v>
      </c>
      <c r="J1540" t="s">
        <v>12</v>
      </c>
      <c r="K1540" t="s">
        <v>177</v>
      </c>
    </row>
    <row r="1541" spans="1:11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3">
        <v>0</v>
      </c>
      <c r="I1541" s="3">
        <v>1858000000</v>
      </c>
      <c r="J1541" t="s">
        <v>12</v>
      </c>
      <c r="K1541" t="s">
        <v>145</v>
      </c>
    </row>
    <row r="1542" spans="1:11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3">
        <v>0</v>
      </c>
      <c r="I1542" s="3">
        <v>1867000000</v>
      </c>
      <c r="J1542" t="s">
        <v>12</v>
      </c>
      <c r="K1542" t="s">
        <v>145</v>
      </c>
    </row>
    <row r="1543" spans="1:11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3">
        <v>0</v>
      </c>
      <c r="I1543" s="3">
        <v>1923000000</v>
      </c>
      <c r="J1543" t="s">
        <v>12</v>
      </c>
      <c r="K1543" t="s">
        <v>145</v>
      </c>
    </row>
    <row r="1544" spans="1:11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3">
        <v>0</v>
      </c>
      <c r="I1544" s="3">
        <v>2084000000</v>
      </c>
      <c r="J1544" t="s">
        <v>12</v>
      </c>
      <c r="K1544" t="s">
        <v>145</v>
      </c>
    </row>
    <row r="1545" spans="1:11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3">
        <v>0</v>
      </c>
      <c r="I1545" s="3">
        <v>0</v>
      </c>
      <c r="J1545" t="s">
        <v>18</v>
      </c>
      <c r="K1545" t="s">
        <v>256</v>
      </c>
    </row>
    <row r="1546" spans="1:11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3">
        <v>0</v>
      </c>
      <c r="I1546" s="3">
        <v>0</v>
      </c>
      <c r="J1546" t="s">
        <v>18</v>
      </c>
      <c r="K1546" t="s">
        <v>256</v>
      </c>
    </row>
    <row r="1547" spans="1:11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3">
        <v>0</v>
      </c>
      <c r="I1547" s="3">
        <v>0</v>
      </c>
      <c r="J1547" t="s">
        <v>18</v>
      </c>
      <c r="K1547" t="s">
        <v>256</v>
      </c>
    </row>
    <row r="1548" spans="1:11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3">
        <v>0</v>
      </c>
      <c r="I1548" s="3">
        <v>0</v>
      </c>
      <c r="J1548" t="s">
        <v>18</v>
      </c>
      <c r="K1548" t="s">
        <v>256</v>
      </c>
    </row>
    <row r="1549" spans="1:11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3">
        <v>62630000</v>
      </c>
      <c r="I1549" s="3">
        <v>0</v>
      </c>
      <c r="J1549" t="s">
        <v>46</v>
      </c>
      <c r="K1549" t="s">
        <v>104</v>
      </c>
    </row>
    <row r="1550" spans="1:11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3">
        <v>61800000</v>
      </c>
      <c r="I1550" s="3">
        <v>0</v>
      </c>
      <c r="J1550" t="s">
        <v>46</v>
      </c>
      <c r="K1550" t="s">
        <v>104</v>
      </c>
    </row>
    <row r="1551" spans="1:11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3">
        <v>60200000</v>
      </c>
      <c r="I1551" s="3">
        <v>0</v>
      </c>
      <c r="J1551" t="s">
        <v>46</v>
      </c>
      <c r="K1551" t="s">
        <v>104</v>
      </c>
    </row>
    <row r="1552" spans="1:11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3">
        <v>55500000</v>
      </c>
      <c r="I1552" s="3">
        <v>0</v>
      </c>
      <c r="J1552" t="s">
        <v>46</v>
      </c>
      <c r="K1552" t="s">
        <v>104</v>
      </c>
    </row>
    <row r="1553" spans="1:11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3">
        <v>2342000000</v>
      </c>
      <c r="I1553" s="3">
        <v>0</v>
      </c>
      <c r="J1553" t="s">
        <v>12</v>
      </c>
      <c r="K1553" t="s">
        <v>163</v>
      </c>
    </row>
    <row r="1554" spans="1:11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3">
        <v>2475000000</v>
      </c>
      <c r="I1554" s="3">
        <v>0</v>
      </c>
      <c r="J1554" t="s">
        <v>12</v>
      </c>
      <c r="K1554" t="s">
        <v>163</v>
      </c>
    </row>
    <row r="1555" spans="1:11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3">
        <v>2279000000</v>
      </c>
      <c r="I1555" s="3">
        <v>0</v>
      </c>
      <c r="J1555" t="s">
        <v>12</v>
      </c>
      <c r="K1555" t="s">
        <v>163</v>
      </c>
    </row>
    <row r="1556" spans="1:11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3">
        <v>2337000000</v>
      </c>
      <c r="I1556" s="3">
        <v>0</v>
      </c>
      <c r="J1556" t="s">
        <v>12</v>
      </c>
      <c r="K1556" t="s">
        <v>163</v>
      </c>
    </row>
    <row r="1557" spans="1:11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3">
        <v>0</v>
      </c>
      <c r="I1557" s="3">
        <v>397000000</v>
      </c>
      <c r="J1557" t="s">
        <v>21</v>
      </c>
      <c r="K1557" t="s">
        <v>56</v>
      </c>
    </row>
    <row r="1558" spans="1:11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3">
        <v>0</v>
      </c>
      <c r="I1558" s="3">
        <v>435000000</v>
      </c>
      <c r="J1558" t="s">
        <v>21</v>
      </c>
      <c r="K1558" t="s">
        <v>56</v>
      </c>
    </row>
    <row r="1559" spans="1:11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3">
        <v>0</v>
      </c>
      <c r="I1559" s="3">
        <v>494000000</v>
      </c>
      <c r="J1559" t="s">
        <v>21</v>
      </c>
      <c r="K1559" t="s">
        <v>56</v>
      </c>
    </row>
    <row r="1560" spans="1:11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3">
        <v>0</v>
      </c>
      <c r="I1560" s="3">
        <v>502000000</v>
      </c>
      <c r="J1560" t="s">
        <v>21</v>
      </c>
      <c r="K1560" t="s">
        <v>56</v>
      </c>
    </row>
    <row r="1561" spans="1:11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3">
        <v>208208000</v>
      </c>
      <c r="I1561" s="3">
        <v>0</v>
      </c>
      <c r="J1561" t="s">
        <v>24</v>
      </c>
      <c r="K1561" t="s">
        <v>29</v>
      </c>
    </row>
    <row r="1562" spans="1:11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3">
        <v>234800000</v>
      </c>
      <c r="I1562" s="3">
        <v>0</v>
      </c>
      <c r="J1562" t="s">
        <v>24</v>
      </c>
      <c r="K1562" t="s">
        <v>29</v>
      </c>
    </row>
    <row r="1563" spans="1:11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3">
        <v>245200000</v>
      </c>
      <c r="I1563" s="3">
        <v>0</v>
      </c>
      <c r="J1563" t="s">
        <v>24</v>
      </c>
      <c r="K1563" t="s">
        <v>29</v>
      </c>
    </row>
    <row r="1564" spans="1:11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3">
        <v>253500000</v>
      </c>
      <c r="I1564" s="3">
        <v>0</v>
      </c>
      <c r="J1564" t="s">
        <v>24</v>
      </c>
      <c r="K1564" t="s">
        <v>29</v>
      </c>
    </row>
    <row r="1565" spans="1:11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3">
        <v>0</v>
      </c>
      <c r="I1565" s="3">
        <v>0</v>
      </c>
      <c r="J1565" t="s">
        <v>18</v>
      </c>
      <c r="K1565" t="s">
        <v>288</v>
      </c>
    </row>
    <row r="1566" spans="1:11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3">
        <v>0</v>
      </c>
      <c r="I1566" s="3">
        <v>0</v>
      </c>
      <c r="J1566" t="s">
        <v>18</v>
      </c>
      <c r="K1566" t="s">
        <v>288</v>
      </c>
    </row>
    <row r="1567" spans="1:11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3">
        <v>0</v>
      </c>
      <c r="I1567" s="3">
        <v>0</v>
      </c>
      <c r="J1567" t="s">
        <v>18</v>
      </c>
      <c r="K1567" t="s">
        <v>288</v>
      </c>
    </row>
    <row r="1568" spans="1:11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3">
        <v>0</v>
      </c>
      <c r="I1568" s="3">
        <v>0</v>
      </c>
      <c r="J1568" t="s">
        <v>18</v>
      </c>
      <c r="K1568" t="s">
        <v>288</v>
      </c>
    </row>
    <row r="1569" spans="1:11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3">
        <v>0</v>
      </c>
      <c r="I1569" s="3">
        <v>237000000</v>
      </c>
      <c r="J1569" t="s">
        <v>18</v>
      </c>
      <c r="K1569" t="s">
        <v>203</v>
      </c>
    </row>
    <row r="1570" spans="1:11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3">
        <v>0</v>
      </c>
      <c r="I1570" s="3">
        <v>217000000</v>
      </c>
      <c r="J1570" t="s">
        <v>18</v>
      </c>
      <c r="K1570" t="s">
        <v>203</v>
      </c>
    </row>
    <row r="1571" spans="1:11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3">
        <v>0</v>
      </c>
      <c r="I1571" s="3">
        <v>222000000</v>
      </c>
      <c r="J1571" t="s">
        <v>18</v>
      </c>
      <c r="K1571" t="s">
        <v>203</v>
      </c>
    </row>
    <row r="1572" spans="1:11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3">
        <v>0</v>
      </c>
      <c r="I1572" s="3">
        <v>221000000</v>
      </c>
      <c r="J1572" t="s">
        <v>18</v>
      </c>
      <c r="K1572" t="s">
        <v>203</v>
      </c>
    </row>
    <row r="1573" spans="1:11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3">
        <v>0</v>
      </c>
      <c r="I1573" s="3">
        <v>1549000000</v>
      </c>
      <c r="J1573" t="s">
        <v>82</v>
      </c>
      <c r="K1573" t="s">
        <v>340</v>
      </c>
    </row>
    <row r="1574" spans="1:11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3">
        <v>0</v>
      </c>
      <c r="I1574" s="3">
        <v>1720000000</v>
      </c>
      <c r="J1574" t="s">
        <v>82</v>
      </c>
      <c r="K1574" t="s">
        <v>340</v>
      </c>
    </row>
    <row r="1575" spans="1:11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3">
        <v>0</v>
      </c>
      <c r="I1575" s="3">
        <v>1690000000</v>
      </c>
      <c r="J1575" t="s">
        <v>82</v>
      </c>
      <c r="K1575" t="s">
        <v>340</v>
      </c>
    </row>
    <row r="1576" spans="1:11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3">
        <v>0</v>
      </c>
      <c r="I1576" s="3">
        <v>1842000000</v>
      </c>
      <c r="J1576" t="s">
        <v>82</v>
      </c>
      <c r="K1576" t="s">
        <v>340</v>
      </c>
    </row>
    <row r="1577" spans="1:11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3">
        <v>0</v>
      </c>
      <c r="I1577" s="3">
        <v>0</v>
      </c>
      <c r="J1577" t="s">
        <v>58</v>
      </c>
      <c r="K1577" t="s">
        <v>386</v>
      </c>
    </row>
    <row r="1578" spans="1:11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3">
        <v>0</v>
      </c>
      <c r="I1578" s="3">
        <v>0</v>
      </c>
      <c r="J1578" t="s">
        <v>58</v>
      </c>
      <c r="K1578" t="s">
        <v>386</v>
      </c>
    </row>
    <row r="1579" spans="1:11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3">
        <v>0</v>
      </c>
      <c r="I1579" s="3">
        <v>0</v>
      </c>
      <c r="J1579" t="s">
        <v>58</v>
      </c>
      <c r="K1579" t="s">
        <v>386</v>
      </c>
    </row>
    <row r="1580" spans="1:11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3">
        <v>0</v>
      </c>
      <c r="I1580" s="3">
        <v>0</v>
      </c>
      <c r="J1580" t="s">
        <v>58</v>
      </c>
      <c r="K1580" t="s">
        <v>386</v>
      </c>
    </row>
    <row r="1581" spans="1:11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3">
        <v>32210000</v>
      </c>
      <c r="I1581" s="3">
        <v>461627000</v>
      </c>
      <c r="J1581" t="s">
        <v>51</v>
      </c>
      <c r="K1581" t="s">
        <v>52</v>
      </c>
    </row>
    <row r="1582" spans="1:11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3">
        <v>0</v>
      </c>
      <c r="I1582" s="3">
        <v>481303000</v>
      </c>
      <c r="J1582" t="s">
        <v>51</v>
      </c>
      <c r="K1582" t="s">
        <v>52</v>
      </c>
    </row>
    <row r="1583" spans="1:11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3">
        <v>0</v>
      </c>
      <c r="I1583" s="3">
        <v>542952000</v>
      </c>
      <c r="J1583" t="s">
        <v>51</v>
      </c>
      <c r="K1583" t="s">
        <v>52</v>
      </c>
    </row>
    <row r="1584" spans="1:11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3">
        <v>0</v>
      </c>
      <c r="I1584" s="3">
        <v>565059000</v>
      </c>
      <c r="J1584" t="s">
        <v>51</v>
      </c>
      <c r="K1584" t="s">
        <v>52</v>
      </c>
    </row>
    <row r="1585" spans="1:11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3">
        <v>0</v>
      </c>
      <c r="I1585" s="3">
        <v>98844000</v>
      </c>
      <c r="J1585" t="s">
        <v>12</v>
      </c>
      <c r="K1585" t="s">
        <v>210</v>
      </c>
    </row>
    <row r="1586" spans="1:11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3">
        <v>0</v>
      </c>
      <c r="I1586" s="3">
        <v>129931000</v>
      </c>
      <c r="J1586" t="s">
        <v>12</v>
      </c>
      <c r="K1586" t="s">
        <v>210</v>
      </c>
    </row>
    <row r="1587" spans="1:11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3">
        <v>0</v>
      </c>
      <c r="I1587" s="3">
        <v>142376000</v>
      </c>
      <c r="J1587" t="s">
        <v>12</v>
      </c>
      <c r="K1587" t="s">
        <v>210</v>
      </c>
    </row>
    <row r="1588" spans="1:11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3">
        <v>0</v>
      </c>
      <c r="I1588" s="3">
        <v>215484000</v>
      </c>
      <c r="J1588" t="s">
        <v>12</v>
      </c>
      <c r="K1588" t="s">
        <v>210</v>
      </c>
    </row>
    <row r="1589" spans="1:11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3">
        <v>61694000</v>
      </c>
      <c r="I1589" s="3">
        <v>0</v>
      </c>
      <c r="J1589" t="s">
        <v>21</v>
      </c>
      <c r="K1589" t="s">
        <v>56</v>
      </c>
    </row>
    <row r="1590" spans="1:11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3">
        <v>70297000</v>
      </c>
      <c r="I1590" s="3">
        <v>0</v>
      </c>
      <c r="J1590" t="s">
        <v>21</v>
      </c>
      <c r="K1590" t="s">
        <v>56</v>
      </c>
    </row>
    <row r="1591" spans="1:11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3">
        <v>67777000</v>
      </c>
      <c r="I1591" s="3">
        <v>0</v>
      </c>
      <c r="J1591" t="s">
        <v>21</v>
      </c>
      <c r="K1591" t="s">
        <v>56</v>
      </c>
    </row>
    <row r="1592" spans="1:11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3">
        <v>63718000</v>
      </c>
      <c r="I1592" s="3">
        <v>0</v>
      </c>
      <c r="J1592" t="s">
        <v>21</v>
      </c>
      <c r="K1592" t="s">
        <v>56</v>
      </c>
    </row>
    <row r="1593" spans="1:11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3">
        <v>765905000</v>
      </c>
      <c r="I1593" s="3">
        <v>0</v>
      </c>
      <c r="J1593" t="s">
        <v>24</v>
      </c>
      <c r="K1593" t="s">
        <v>65</v>
      </c>
    </row>
    <row r="1594" spans="1:11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3">
        <v>882097000</v>
      </c>
      <c r="I1594" s="3">
        <v>0</v>
      </c>
      <c r="J1594" t="s">
        <v>24</v>
      </c>
      <c r="K1594" t="s">
        <v>65</v>
      </c>
    </row>
    <row r="1595" spans="1:11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3">
        <v>855506000</v>
      </c>
      <c r="I1595" s="3">
        <v>0</v>
      </c>
      <c r="J1595" t="s">
        <v>24</v>
      </c>
      <c r="K1595" t="s">
        <v>65</v>
      </c>
    </row>
    <row r="1596" spans="1:11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3">
        <v>995922000</v>
      </c>
      <c r="I1596" s="3">
        <v>0</v>
      </c>
      <c r="J1596" t="s">
        <v>24</v>
      </c>
      <c r="K1596" t="s">
        <v>65</v>
      </c>
    </row>
    <row r="1597" spans="1:11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3">
        <v>0</v>
      </c>
      <c r="I1597" s="3">
        <v>629908000</v>
      </c>
      <c r="J1597" t="s">
        <v>51</v>
      </c>
      <c r="K1597" t="s">
        <v>52</v>
      </c>
    </row>
    <row r="1598" spans="1:11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3">
        <v>0</v>
      </c>
      <c r="I1598" s="3">
        <v>725216000</v>
      </c>
      <c r="J1598" t="s">
        <v>51</v>
      </c>
      <c r="K1598" t="s">
        <v>52</v>
      </c>
    </row>
    <row r="1599" spans="1:11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3">
        <v>0</v>
      </c>
      <c r="I1599" s="3">
        <v>894057000</v>
      </c>
      <c r="J1599" t="s">
        <v>51</v>
      </c>
      <c r="K1599" t="s">
        <v>52</v>
      </c>
    </row>
    <row r="1600" spans="1:11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3">
        <v>0</v>
      </c>
      <c r="I1600" s="3">
        <v>898924000</v>
      </c>
      <c r="J1600" t="s">
        <v>51</v>
      </c>
      <c r="K1600" t="s">
        <v>52</v>
      </c>
    </row>
    <row r="1601" spans="1:11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3">
        <v>0</v>
      </c>
      <c r="I1601" s="3">
        <v>16460000000</v>
      </c>
      <c r="J1601" t="s">
        <v>181</v>
      </c>
      <c r="K1601" t="s">
        <v>182</v>
      </c>
    </row>
    <row r="1602" spans="1:11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3">
        <v>0</v>
      </c>
      <c r="I1602" s="3">
        <v>16606000000</v>
      </c>
      <c r="J1602" t="s">
        <v>181</v>
      </c>
      <c r="K1602" t="s">
        <v>182</v>
      </c>
    </row>
    <row r="1603" spans="1:11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3">
        <v>0</v>
      </c>
      <c r="I1603" s="3">
        <v>16533000000</v>
      </c>
      <c r="J1603" t="s">
        <v>181</v>
      </c>
      <c r="K1603" t="s">
        <v>182</v>
      </c>
    </row>
    <row r="1604" spans="1:11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3">
        <v>0</v>
      </c>
      <c r="I1604" s="3">
        <v>16017000000</v>
      </c>
      <c r="J1604" t="s">
        <v>181</v>
      </c>
      <c r="K1604" t="s">
        <v>182</v>
      </c>
    </row>
    <row r="1605" spans="1:11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3">
        <v>96004000</v>
      </c>
      <c r="I1605" s="3">
        <v>13829000</v>
      </c>
      <c r="J1605" t="s">
        <v>24</v>
      </c>
      <c r="K1605" t="s">
        <v>27</v>
      </c>
    </row>
    <row r="1606" spans="1:11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3">
        <v>100536000</v>
      </c>
      <c r="I1606" s="3">
        <v>9918000</v>
      </c>
      <c r="J1606" t="s">
        <v>24</v>
      </c>
      <c r="K1606" t="s">
        <v>27</v>
      </c>
    </row>
    <row r="1607" spans="1:11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3">
        <v>107726000</v>
      </c>
      <c r="I1607" s="3">
        <v>10634000</v>
      </c>
      <c r="J1607" t="s">
        <v>24</v>
      </c>
      <c r="K1607" t="s">
        <v>27</v>
      </c>
    </row>
    <row r="1608" spans="1:11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3">
        <v>118545000</v>
      </c>
      <c r="I1608" s="3">
        <v>10123000</v>
      </c>
      <c r="J1608" t="s">
        <v>24</v>
      </c>
      <c r="K1608" t="s">
        <v>27</v>
      </c>
    </row>
    <row r="1609" spans="1:11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3">
        <v>1572000000</v>
      </c>
      <c r="I1609" s="3">
        <v>0</v>
      </c>
      <c r="J1609" t="s">
        <v>21</v>
      </c>
      <c r="K1609" t="s">
        <v>488</v>
      </c>
    </row>
    <row r="1610" spans="1:11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3">
        <v>1661000000</v>
      </c>
      <c r="I1610" s="3">
        <v>0</v>
      </c>
      <c r="J1610" t="s">
        <v>21</v>
      </c>
      <c r="K1610" t="s">
        <v>488</v>
      </c>
    </row>
    <row r="1611" spans="1:11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3">
        <v>1646000000</v>
      </c>
      <c r="I1611" s="3">
        <v>0</v>
      </c>
      <c r="J1611" t="s">
        <v>21</v>
      </c>
      <c r="K1611" t="s">
        <v>488</v>
      </c>
    </row>
    <row r="1612" spans="1:11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3">
        <v>1627000000</v>
      </c>
      <c r="I1612" s="3">
        <v>0</v>
      </c>
      <c r="J1612" t="s">
        <v>21</v>
      </c>
      <c r="K1612" t="s">
        <v>488</v>
      </c>
    </row>
    <row r="1613" spans="1:11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3">
        <v>0</v>
      </c>
      <c r="I1613" s="3">
        <v>364200000</v>
      </c>
      <c r="J1613" t="s">
        <v>41</v>
      </c>
      <c r="K1613" t="s">
        <v>44</v>
      </c>
    </row>
    <row r="1614" spans="1:11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3">
        <v>0</v>
      </c>
      <c r="I1614" s="3">
        <v>340100000</v>
      </c>
      <c r="J1614" t="s">
        <v>41</v>
      </c>
      <c r="K1614" t="s">
        <v>44</v>
      </c>
    </row>
    <row r="1615" spans="1:11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3">
        <v>0</v>
      </c>
      <c r="I1615" s="3">
        <v>391400000</v>
      </c>
      <c r="J1615" t="s">
        <v>41</v>
      </c>
      <c r="K1615" t="s">
        <v>44</v>
      </c>
    </row>
    <row r="1616" spans="1:11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3">
        <v>0</v>
      </c>
      <c r="I1616" s="3">
        <v>561800000</v>
      </c>
      <c r="J1616" t="s">
        <v>41</v>
      </c>
      <c r="K1616" t="s">
        <v>44</v>
      </c>
    </row>
    <row r="1617" spans="1:11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3">
        <v>0</v>
      </c>
      <c r="I1617" s="3">
        <v>8891000000</v>
      </c>
      <c r="J1617" t="s">
        <v>46</v>
      </c>
      <c r="K1617" t="s">
        <v>104</v>
      </c>
    </row>
    <row r="1618" spans="1:11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3">
        <v>0</v>
      </c>
      <c r="I1618" s="3">
        <v>3813000000</v>
      </c>
      <c r="J1618" t="s">
        <v>46</v>
      </c>
      <c r="K1618" t="s">
        <v>104</v>
      </c>
    </row>
    <row r="1619" spans="1:11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3">
        <v>0</v>
      </c>
      <c r="I1619" s="3">
        <v>2765000000</v>
      </c>
      <c r="J1619" t="s">
        <v>46</v>
      </c>
      <c r="K1619" t="s">
        <v>104</v>
      </c>
    </row>
    <row r="1620" spans="1:11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3">
        <v>0</v>
      </c>
      <c r="I1620" s="3">
        <v>3688000000</v>
      </c>
      <c r="J1620" t="s">
        <v>46</v>
      </c>
      <c r="K1620" t="s">
        <v>104</v>
      </c>
    </row>
    <row r="1621" spans="1:11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3">
        <v>0</v>
      </c>
      <c r="I1621" s="3">
        <v>0</v>
      </c>
      <c r="J1621" t="s">
        <v>35</v>
      </c>
      <c r="K1621" t="s">
        <v>345</v>
      </c>
    </row>
    <row r="1622" spans="1:11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3">
        <v>0</v>
      </c>
      <c r="I1622" s="3">
        <v>0</v>
      </c>
      <c r="J1622" t="s">
        <v>35</v>
      </c>
      <c r="K1622" t="s">
        <v>345</v>
      </c>
    </row>
    <row r="1623" spans="1:11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3">
        <v>0</v>
      </c>
      <c r="I1623" s="3">
        <v>0</v>
      </c>
      <c r="J1623" t="s">
        <v>35</v>
      </c>
      <c r="K1623" t="s">
        <v>345</v>
      </c>
    </row>
    <row r="1624" spans="1:11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3">
        <v>0</v>
      </c>
      <c r="I1624" s="3">
        <v>0</v>
      </c>
      <c r="J1624" t="s">
        <v>35</v>
      </c>
      <c r="K1624" t="s">
        <v>345</v>
      </c>
    </row>
    <row r="1625" spans="1:11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3">
        <v>0</v>
      </c>
      <c r="I1625" s="3">
        <v>25000000</v>
      </c>
      <c r="J1625" t="s">
        <v>18</v>
      </c>
      <c r="K1625" t="s">
        <v>479</v>
      </c>
    </row>
    <row r="1626" spans="1:11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3">
        <v>0</v>
      </c>
      <c r="I1626" s="3">
        <v>33000000</v>
      </c>
      <c r="J1626" t="s">
        <v>18</v>
      </c>
      <c r="K1626" t="s">
        <v>479</v>
      </c>
    </row>
    <row r="1627" spans="1:11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3">
        <v>0</v>
      </c>
      <c r="I1627" s="3">
        <v>74000000</v>
      </c>
      <c r="J1627" t="s">
        <v>18</v>
      </c>
      <c r="K1627" t="s">
        <v>479</v>
      </c>
    </row>
    <row r="1628" spans="1:11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3">
        <v>0</v>
      </c>
      <c r="I1628" s="3">
        <v>71000000</v>
      </c>
      <c r="J1628" t="s">
        <v>18</v>
      </c>
      <c r="K1628" t="s">
        <v>479</v>
      </c>
    </row>
    <row r="1629" spans="1:11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3">
        <v>0</v>
      </c>
      <c r="I1629" s="3">
        <v>1333000000</v>
      </c>
      <c r="J1629" t="s">
        <v>12</v>
      </c>
      <c r="K1629" t="s">
        <v>553</v>
      </c>
    </row>
    <row r="1630" spans="1:11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3">
        <v>0</v>
      </c>
      <c r="I1630" s="3">
        <v>1292000000</v>
      </c>
      <c r="J1630" t="s">
        <v>12</v>
      </c>
      <c r="K1630" t="s">
        <v>553</v>
      </c>
    </row>
    <row r="1631" spans="1:11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3">
        <v>0</v>
      </c>
      <c r="I1631" s="3">
        <v>1245000000</v>
      </c>
      <c r="J1631" t="s">
        <v>12</v>
      </c>
      <c r="K1631" t="s">
        <v>553</v>
      </c>
    </row>
    <row r="1632" spans="1:11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3">
        <v>0</v>
      </c>
      <c r="I1632" s="3">
        <v>1301000000</v>
      </c>
      <c r="J1632" t="s">
        <v>12</v>
      </c>
      <c r="K1632" t="s">
        <v>553</v>
      </c>
    </row>
    <row r="1633" spans="1:11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3">
        <v>0</v>
      </c>
      <c r="I1633" s="3">
        <v>756000000</v>
      </c>
      <c r="J1633" t="s">
        <v>82</v>
      </c>
      <c r="K1633" t="s">
        <v>83</v>
      </c>
    </row>
    <row r="1634" spans="1:11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3">
        <v>0</v>
      </c>
      <c r="I1634" s="3">
        <v>815000000</v>
      </c>
      <c r="J1634" t="s">
        <v>82</v>
      </c>
      <c r="K1634" t="s">
        <v>83</v>
      </c>
    </row>
    <row r="1635" spans="1:11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3">
        <v>0</v>
      </c>
      <c r="I1635" s="3">
        <v>1176000000</v>
      </c>
      <c r="J1635" t="s">
        <v>82</v>
      </c>
      <c r="K1635" t="s">
        <v>83</v>
      </c>
    </row>
    <row r="1636" spans="1:11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3">
        <v>0</v>
      </c>
      <c r="I1636" s="3">
        <v>1738000000</v>
      </c>
      <c r="J1636" t="s">
        <v>82</v>
      </c>
      <c r="K1636" t="s">
        <v>83</v>
      </c>
    </row>
    <row r="1637" spans="1:11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3">
        <v>0</v>
      </c>
      <c r="I1637" s="3">
        <v>0</v>
      </c>
      <c r="J1637" t="s">
        <v>35</v>
      </c>
      <c r="K1637" t="s">
        <v>167</v>
      </c>
    </row>
    <row r="1638" spans="1:11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3">
        <v>0</v>
      </c>
      <c r="I1638" s="3">
        <v>0</v>
      </c>
      <c r="J1638" t="s">
        <v>35</v>
      </c>
      <c r="K1638" t="s">
        <v>167</v>
      </c>
    </row>
    <row r="1639" spans="1:11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3">
        <v>0</v>
      </c>
      <c r="I1639" s="3">
        <v>0</v>
      </c>
      <c r="J1639" t="s">
        <v>35</v>
      </c>
      <c r="K1639" t="s">
        <v>167</v>
      </c>
    </row>
    <row r="1640" spans="1:11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3">
        <v>0</v>
      </c>
      <c r="I1640" s="3">
        <v>0</v>
      </c>
      <c r="J1640" t="s">
        <v>35</v>
      </c>
      <c r="K1640" t="s">
        <v>167</v>
      </c>
    </row>
    <row r="1641" spans="1:11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3">
        <v>0</v>
      </c>
      <c r="I1641" s="3">
        <v>86000000</v>
      </c>
      <c r="J1641" t="s">
        <v>58</v>
      </c>
      <c r="K1641" t="s">
        <v>95</v>
      </c>
    </row>
    <row r="1642" spans="1:11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3">
        <v>0</v>
      </c>
      <c r="I1642" s="3">
        <v>118900000</v>
      </c>
      <c r="J1642" t="s">
        <v>58</v>
      </c>
      <c r="K1642" t="s">
        <v>95</v>
      </c>
    </row>
    <row r="1643" spans="1:11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3">
        <v>0</v>
      </c>
      <c r="I1643" s="3">
        <v>211800000</v>
      </c>
      <c r="J1643" t="s">
        <v>58</v>
      </c>
      <c r="K1643" t="s">
        <v>95</v>
      </c>
    </row>
    <row r="1644" spans="1:11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3">
        <v>0</v>
      </c>
      <c r="I1644" s="3">
        <v>0</v>
      </c>
      <c r="J1644" t="s">
        <v>21</v>
      </c>
      <c r="K1644" t="s">
        <v>56</v>
      </c>
    </row>
    <row r="1645" spans="1:11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3">
        <v>0</v>
      </c>
      <c r="I1645" s="3">
        <v>0</v>
      </c>
      <c r="J1645" t="s">
        <v>21</v>
      </c>
      <c r="K1645" t="s">
        <v>56</v>
      </c>
    </row>
    <row r="1646" spans="1:11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3">
        <v>0</v>
      </c>
      <c r="I1646" s="3">
        <v>0</v>
      </c>
      <c r="J1646" t="s">
        <v>21</v>
      </c>
      <c r="K1646" t="s">
        <v>56</v>
      </c>
    </row>
    <row r="1647" spans="1:11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3">
        <v>0</v>
      </c>
      <c r="I1647" s="3">
        <v>0</v>
      </c>
      <c r="J1647" t="s">
        <v>21</v>
      </c>
      <c r="K1647" t="s">
        <v>56</v>
      </c>
    </row>
    <row r="1648" spans="1:11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3">
        <v>32000000</v>
      </c>
      <c r="I1648" s="3">
        <v>0</v>
      </c>
      <c r="J1648" t="s">
        <v>51</v>
      </c>
      <c r="K1648" t="s">
        <v>52</v>
      </c>
    </row>
    <row r="1649" spans="1:11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3">
        <v>33000000</v>
      </c>
      <c r="I1649" s="3">
        <v>0</v>
      </c>
      <c r="J1649" t="s">
        <v>51</v>
      </c>
      <c r="K1649" t="s">
        <v>52</v>
      </c>
    </row>
    <row r="1650" spans="1:11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3">
        <v>27000000</v>
      </c>
      <c r="I1650" s="3">
        <v>0</v>
      </c>
      <c r="J1650" t="s">
        <v>51</v>
      </c>
      <c r="K1650" t="s">
        <v>52</v>
      </c>
    </row>
    <row r="1651" spans="1:11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3">
        <v>24000000</v>
      </c>
      <c r="I1651" s="3">
        <v>0</v>
      </c>
      <c r="J1651" t="s">
        <v>51</v>
      </c>
      <c r="K1651" t="s">
        <v>52</v>
      </c>
    </row>
    <row r="1652" spans="1:11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3">
        <v>0</v>
      </c>
      <c r="I1652" s="3">
        <v>185000000</v>
      </c>
      <c r="J1652" t="s">
        <v>18</v>
      </c>
      <c r="K1652" t="s">
        <v>132</v>
      </c>
    </row>
    <row r="1653" spans="1:11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3">
        <v>0</v>
      </c>
      <c r="I1653" s="3">
        <v>216000000</v>
      </c>
      <c r="J1653" t="s">
        <v>18</v>
      </c>
      <c r="K1653" t="s">
        <v>132</v>
      </c>
    </row>
    <row r="1654" spans="1:11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3">
        <v>0</v>
      </c>
      <c r="I1654" s="3">
        <v>233000000</v>
      </c>
      <c r="J1654" t="s">
        <v>18</v>
      </c>
      <c r="K1654" t="s">
        <v>132</v>
      </c>
    </row>
    <row r="1655" spans="1:11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3">
        <v>0</v>
      </c>
      <c r="I1655" s="3">
        <v>234000000</v>
      </c>
      <c r="J1655" t="s">
        <v>18</v>
      </c>
      <c r="K1655" t="s">
        <v>132</v>
      </c>
    </row>
    <row r="1656" spans="1:11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3">
        <v>0</v>
      </c>
      <c r="I1656" s="3">
        <v>373199000</v>
      </c>
      <c r="J1656" t="s">
        <v>18</v>
      </c>
      <c r="K1656" t="s">
        <v>561</v>
      </c>
    </row>
    <row r="1657" spans="1:11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3">
        <v>0</v>
      </c>
      <c r="I1657" s="3">
        <v>371051000</v>
      </c>
      <c r="J1657" t="s">
        <v>18</v>
      </c>
      <c r="K1657" t="s">
        <v>561</v>
      </c>
    </row>
    <row r="1658" spans="1:11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3">
        <v>0</v>
      </c>
      <c r="I1658" s="3">
        <v>314119000</v>
      </c>
      <c r="J1658" t="s">
        <v>18</v>
      </c>
      <c r="K1658" t="s">
        <v>561</v>
      </c>
    </row>
    <row r="1659" spans="1:11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3">
        <v>0</v>
      </c>
      <c r="I1659" s="3">
        <v>322629000</v>
      </c>
      <c r="J1659" t="s">
        <v>18</v>
      </c>
      <c r="K1659" t="s">
        <v>561</v>
      </c>
    </row>
    <row r="1660" spans="1:11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3">
        <v>0</v>
      </c>
      <c r="I1660" s="3">
        <v>513916000</v>
      </c>
      <c r="J1660" t="s">
        <v>82</v>
      </c>
      <c r="K1660" t="s">
        <v>83</v>
      </c>
    </row>
    <row r="1661" spans="1:11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3">
        <v>0</v>
      </c>
      <c r="I1661" s="3">
        <v>615874000</v>
      </c>
      <c r="J1661" t="s">
        <v>82</v>
      </c>
      <c r="K1661" t="s">
        <v>83</v>
      </c>
    </row>
    <row r="1662" spans="1:11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3">
        <v>0</v>
      </c>
      <c r="I1662" s="3">
        <v>806021000</v>
      </c>
      <c r="J1662" t="s">
        <v>82</v>
      </c>
      <c r="K1662" t="s">
        <v>83</v>
      </c>
    </row>
    <row r="1663" spans="1:11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3">
        <v>0</v>
      </c>
      <c r="I1663" s="3">
        <v>778923000</v>
      </c>
      <c r="J1663" t="s">
        <v>82</v>
      </c>
      <c r="K1663" t="s">
        <v>83</v>
      </c>
    </row>
    <row r="1664" spans="1:11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3">
        <v>0</v>
      </c>
      <c r="I1664" s="3">
        <v>926053000</v>
      </c>
      <c r="J1664" t="s">
        <v>41</v>
      </c>
      <c r="K1664" t="s">
        <v>42</v>
      </c>
    </row>
    <row r="1665" spans="1:11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3">
        <v>0</v>
      </c>
      <c r="I1665" s="3">
        <v>977863000</v>
      </c>
      <c r="J1665" t="s">
        <v>41</v>
      </c>
      <c r="K1665" t="s">
        <v>42</v>
      </c>
    </row>
    <row r="1666" spans="1:11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3">
        <v>0</v>
      </c>
      <c r="I1666" s="3">
        <v>1019045000</v>
      </c>
      <c r="J1666" t="s">
        <v>41</v>
      </c>
      <c r="K1666" t="s">
        <v>42</v>
      </c>
    </row>
    <row r="1667" spans="1:11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3">
        <v>0</v>
      </c>
      <c r="I1667" s="3">
        <v>1124524000</v>
      </c>
      <c r="J1667" t="s">
        <v>41</v>
      </c>
      <c r="K1667" t="s">
        <v>42</v>
      </c>
    </row>
    <row r="1668" spans="1:11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>
        <v>0</v>
      </c>
      <c r="H1668" s="3">
        <v>0</v>
      </c>
      <c r="I1668" s="3">
        <v>1173955000</v>
      </c>
      <c r="J1668" t="s">
        <v>46</v>
      </c>
      <c r="K1668" t="s">
        <v>49</v>
      </c>
    </row>
    <row r="1669" spans="1:11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>
        <v>0</v>
      </c>
      <c r="H1669" s="3">
        <v>0</v>
      </c>
      <c r="I1669" s="3">
        <v>1213178000</v>
      </c>
      <c r="J1669" t="s">
        <v>46</v>
      </c>
      <c r="K1669" t="s">
        <v>49</v>
      </c>
    </row>
    <row r="1670" spans="1:11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>
        <v>0</v>
      </c>
      <c r="H1670" s="3">
        <v>0</v>
      </c>
      <c r="I1670" s="3">
        <v>1341315000</v>
      </c>
      <c r="J1670" t="s">
        <v>46</v>
      </c>
      <c r="K1670" t="s">
        <v>49</v>
      </c>
    </row>
    <row r="1671" spans="1:11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>
        <v>0</v>
      </c>
      <c r="H1671" s="3">
        <v>0</v>
      </c>
      <c r="I1671" s="3">
        <v>1966939000</v>
      </c>
      <c r="J1671" t="s">
        <v>46</v>
      </c>
      <c r="K1671" t="s">
        <v>49</v>
      </c>
    </row>
    <row r="1672" spans="1:11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3">
        <v>475522000</v>
      </c>
      <c r="I1672" s="3">
        <v>9508000</v>
      </c>
      <c r="J1672" t="s">
        <v>21</v>
      </c>
      <c r="K1672" t="s">
        <v>33</v>
      </c>
    </row>
    <row r="1673" spans="1:11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3">
        <v>492447000</v>
      </c>
      <c r="I1673" s="3">
        <v>9887000</v>
      </c>
      <c r="J1673" t="s">
        <v>21</v>
      </c>
      <c r="K1673" t="s">
        <v>33</v>
      </c>
    </row>
    <row r="1674" spans="1:11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3">
        <v>525745000</v>
      </c>
      <c r="I1674" s="3">
        <v>9537000</v>
      </c>
      <c r="J1674" t="s">
        <v>21</v>
      </c>
      <c r="K1674" t="s">
        <v>33</v>
      </c>
    </row>
    <row r="1675" spans="1:11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3">
        <v>533891000</v>
      </c>
      <c r="I1675" s="3">
        <v>6550000</v>
      </c>
      <c r="J1675" t="s">
        <v>21</v>
      </c>
      <c r="K1675" t="s">
        <v>33</v>
      </c>
    </row>
    <row r="1676" spans="1:11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3">
        <v>0</v>
      </c>
      <c r="I1676" s="3">
        <v>15888000000</v>
      </c>
      <c r="J1676" t="s">
        <v>82</v>
      </c>
      <c r="K1676" t="s">
        <v>143</v>
      </c>
    </row>
    <row r="1677" spans="1:11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3">
        <v>0</v>
      </c>
      <c r="I1677" s="3">
        <v>17182000000</v>
      </c>
      <c r="J1677" t="s">
        <v>82</v>
      </c>
      <c r="K1677" t="s">
        <v>143</v>
      </c>
    </row>
    <row r="1678" spans="1:11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3">
        <v>0</v>
      </c>
      <c r="I1678" s="3">
        <v>17297000000</v>
      </c>
      <c r="J1678" t="s">
        <v>82</v>
      </c>
      <c r="K1678" t="s">
        <v>143</v>
      </c>
    </row>
    <row r="1679" spans="1:11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3">
        <v>0</v>
      </c>
      <c r="I1679" s="3">
        <v>18048000000</v>
      </c>
      <c r="J1679" t="s">
        <v>82</v>
      </c>
      <c r="K1679" t="s">
        <v>143</v>
      </c>
    </row>
    <row r="1680" spans="1:11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3">
        <v>0</v>
      </c>
      <c r="I1680" s="3">
        <v>0</v>
      </c>
      <c r="J1680" t="s">
        <v>24</v>
      </c>
      <c r="K1680" t="s">
        <v>165</v>
      </c>
    </row>
    <row r="1681" spans="1:11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3">
        <v>0</v>
      </c>
      <c r="I1681" s="3">
        <v>0</v>
      </c>
      <c r="J1681" t="s">
        <v>24</v>
      </c>
      <c r="K1681" t="s">
        <v>165</v>
      </c>
    </row>
    <row r="1682" spans="1:11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3">
        <v>0</v>
      </c>
      <c r="I1682" s="3">
        <v>0</v>
      </c>
      <c r="J1682" t="s">
        <v>24</v>
      </c>
      <c r="K1682" t="s">
        <v>165</v>
      </c>
    </row>
    <row r="1683" spans="1:11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3">
        <v>0</v>
      </c>
      <c r="I1683" s="3">
        <v>0</v>
      </c>
      <c r="J1683" t="s">
        <v>24</v>
      </c>
      <c r="K1683" t="s">
        <v>165</v>
      </c>
    </row>
    <row r="1684" spans="1:11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3">
        <v>655000000</v>
      </c>
      <c r="I1684" s="3">
        <v>301000000</v>
      </c>
      <c r="J1684" t="s">
        <v>21</v>
      </c>
      <c r="K1684" t="s">
        <v>175</v>
      </c>
    </row>
    <row r="1685" spans="1:11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3">
        <v>603000000</v>
      </c>
      <c r="I1685" s="3">
        <v>305000000</v>
      </c>
      <c r="J1685" t="s">
        <v>21</v>
      </c>
      <c r="K1685" t="s">
        <v>175</v>
      </c>
    </row>
    <row r="1686" spans="1:11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3">
        <v>577000000</v>
      </c>
      <c r="I1686" s="3">
        <v>315000000</v>
      </c>
      <c r="J1686" t="s">
        <v>21</v>
      </c>
      <c r="K1686" t="s">
        <v>175</v>
      </c>
    </row>
    <row r="1687" spans="1:11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3">
        <v>563000000</v>
      </c>
      <c r="I1687" s="3">
        <v>310000000</v>
      </c>
      <c r="J1687" t="s">
        <v>21</v>
      </c>
      <c r="K1687" t="s">
        <v>175</v>
      </c>
    </row>
    <row r="1688" spans="1:11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3">
        <v>106000000</v>
      </c>
      <c r="I1688" s="3">
        <v>0</v>
      </c>
      <c r="J1688" t="s">
        <v>12</v>
      </c>
      <c r="K1688" t="s">
        <v>163</v>
      </c>
    </row>
    <row r="1689" spans="1:11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3">
        <v>104000000</v>
      </c>
      <c r="I1689" s="3">
        <v>0</v>
      </c>
      <c r="J1689" t="s">
        <v>12</v>
      </c>
      <c r="K1689" t="s">
        <v>163</v>
      </c>
    </row>
    <row r="1690" spans="1:11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3">
        <v>104000000</v>
      </c>
      <c r="I1690" s="3">
        <v>0</v>
      </c>
      <c r="J1690" t="s">
        <v>12</v>
      </c>
      <c r="K1690" t="s">
        <v>163</v>
      </c>
    </row>
    <row r="1691" spans="1:11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3">
        <v>95000000</v>
      </c>
      <c r="I1691" s="3">
        <v>0</v>
      </c>
      <c r="J1691" t="s">
        <v>12</v>
      </c>
      <c r="K1691" t="s">
        <v>163</v>
      </c>
    </row>
    <row r="1692" spans="1:11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3">
        <v>885824000</v>
      </c>
      <c r="I1692" s="3">
        <v>35819000</v>
      </c>
      <c r="J1692" t="s">
        <v>21</v>
      </c>
      <c r="K1692" t="s">
        <v>56</v>
      </c>
    </row>
    <row r="1693" spans="1:11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3">
        <v>957587000</v>
      </c>
      <c r="I1693" s="3">
        <v>44841000</v>
      </c>
      <c r="J1693" t="s">
        <v>21</v>
      </c>
      <c r="K1693" t="s">
        <v>56</v>
      </c>
    </row>
    <row r="1694" spans="1:11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3">
        <v>1156386000</v>
      </c>
      <c r="I1694" s="3">
        <v>66750000</v>
      </c>
      <c r="J1694" t="s">
        <v>21</v>
      </c>
      <c r="K1694" t="s">
        <v>56</v>
      </c>
    </row>
    <row r="1695" spans="1:11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3">
        <v>1177923000</v>
      </c>
      <c r="I1695" s="3">
        <v>79042000</v>
      </c>
      <c r="J1695" t="s">
        <v>21</v>
      </c>
      <c r="K1695" t="s">
        <v>56</v>
      </c>
    </row>
    <row r="1696" spans="1:11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3">
        <v>0</v>
      </c>
      <c r="I1696" s="3">
        <v>0</v>
      </c>
      <c r="J1696" t="s">
        <v>18</v>
      </c>
      <c r="K1696" t="s">
        <v>154</v>
      </c>
    </row>
    <row r="1697" spans="1:11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3">
        <v>0</v>
      </c>
      <c r="I1697" s="3">
        <v>0</v>
      </c>
      <c r="J1697" t="s">
        <v>18</v>
      </c>
      <c r="K1697" t="s">
        <v>154</v>
      </c>
    </row>
    <row r="1698" spans="1:11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3">
        <v>0</v>
      </c>
      <c r="I1698" s="3">
        <v>0</v>
      </c>
      <c r="J1698" t="s">
        <v>18</v>
      </c>
      <c r="K1698" t="s">
        <v>154</v>
      </c>
    </row>
    <row r="1699" spans="1:11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3">
        <v>0</v>
      </c>
      <c r="I1699" s="3">
        <v>0</v>
      </c>
      <c r="J1699" t="s">
        <v>18</v>
      </c>
      <c r="K1699" t="s">
        <v>154</v>
      </c>
    </row>
    <row r="1700" spans="1:11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3">
        <v>225600000</v>
      </c>
      <c r="I1700" s="3">
        <v>0</v>
      </c>
      <c r="J1700" t="s">
        <v>24</v>
      </c>
      <c r="K1700" t="s">
        <v>29</v>
      </c>
    </row>
    <row r="1701" spans="1:11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3">
        <v>203000000</v>
      </c>
      <c r="I1701" s="3">
        <v>78500000</v>
      </c>
      <c r="J1701" t="s">
        <v>24</v>
      </c>
      <c r="K1701" t="s">
        <v>29</v>
      </c>
    </row>
    <row r="1702" spans="1:11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3">
        <v>187400000</v>
      </c>
      <c r="I1702" s="3">
        <v>92500000</v>
      </c>
      <c r="J1702" t="s">
        <v>24</v>
      </c>
      <c r="K1702" t="s">
        <v>29</v>
      </c>
    </row>
    <row r="1703" spans="1:11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3">
        <v>268800000</v>
      </c>
      <c r="I1703" s="3">
        <v>337400000</v>
      </c>
      <c r="J1703" t="s">
        <v>24</v>
      </c>
      <c r="K1703" t="s">
        <v>29</v>
      </c>
    </row>
    <row r="1704" spans="1:11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3">
        <v>0</v>
      </c>
      <c r="I1704" s="3">
        <v>31237000</v>
      </c>
      <c r="J1704" t="s">
        <v>46</v>
      </c>
      <c r="K1704" t="s">
        <v>139</v>
      </c>
    </row>
    <row r="1705" spans="1:11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3">
        <v>0</v>
      </c>
      <c r="I1705" s="3">
        <v>-72761000</v>
      </c>
      <c r="J1705" t="s">
        <v>46</v>
      </c>
      <c r="K1705" t="s">
        <v>139</v>
      </c>
    </row>
    <row r="1706" spans="1:11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3">
        <v>0</v>
      </c>
      <c r="I1706" s="3">
        <v>-87159000</v>
      </c>
      <c r="J1706" t="s">
        <v>46</v>
      </c>
      <c r="K1706" t="s">
        <v>139</v>
      </c>
    </row>
    <row r="1707" spans="1:11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3">
        <v>0</v>
      </c>
      <c r="I1707" s="3">
        <v>49282000</v>
      </c>
      <c r="J1707" t="s">
        <v>46</v>
      </c>
      <c r="K1707" t="s">
        <v>139</v>
      </c>
    </row>
    <row r="1708" spans="1:11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3">
        <v>399000000</v>
      </c>
      <c r="I1708" s="3">
        <v>60000000</v>
      </c>
      <c r="J1708" t="s">
        <v>24</v>
      </c>
      <c r="K1708" t="s">
        <v>25</v>
      </c>
    </row>
    <row r="1709" spans="1:11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3">
        <v>396000000</v>
      </c>
      <c r="I1709" s="3">
        <v>60000000</v>
      </c>
      <c r="J1709" t="s">
        <v>24</v>
      </c>
      <c r="K1709" t="s">
        <v>25</v>
      </c>
    </row>
    <row r="1710" spans="1:11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3">
        <v>364000000</v>
      </c>
      <c r="I1710" s="3">
        <v>61000000</v>
      </c>
      <c r="J1710" t="s">
        <v>24</v>
      </c>
      <c r="K1710" t="s">
        <v>25</v>
      </c>
    </row>
    <row r="1711" spans="1:11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3">
        <v>376000000</v>
      </c>
      <c r="I1711" s="3">
        <v>85000000</v>
      </c>
      <c r="J1711" t="s">
        <v>24</v>
      </c>
      <c r="K1711" t="s">
        <v>25</v>
      </c>
    </row>
  </sheetData>
  <autoFilter ref="A1:K1711" xr:uid="{00000000-0001-0000-0000-000000000000}">
    <sortState xmlns:xlrd2="http://schemas.microsoft.com/office/spreadsheetml/2017/richdata2" ref="A2:K1711">
      <sortCondition ref="A1:A17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A1E9-DF0A-4441-BEB1-924C12C8DEF2}">
  <dimension ref="A1:AF79"/>
  <sheetViews>
    <sheetView tabSelected="1" workbookViewId="0">
      <selection activeCell="F14" sqref="F14"/>
    </sheetView>
  </sheetViews>
  <sheetFormatPr defaultRowHeight="15"/>
  <cols>
    <col min="1" max="1" width="8.140625" customWidth="1"/>
    <col min="2" max="2" width="17.42578125" customWidth="1"/>
    <col min="3" max="3" width="9.140625" customWidth="1"/>
    <col min="4" max="5" width="18.42578125" customWidth="1"/>
    <col min="6" max="6" width="18.140625" customWidth="1"/>
    <col min="7" max="7" width="17.85546875" customWidth="1"/>
    <col min="8" max="8" width="21.42578125" customWidth="1"/>
  </cols>
  <sheetData>
    <row r="1" spans="1:29">
      <c r="A1" s="51" t="s">
        <v>575</v>
      </c>
      <c r="B1" s="52"/>
      <c r="C1" s="52"/>
      <c r="D1" s="53"/>
      <c r="E1" s="10"/>
    </row>
    <row r="2" spans="1:29">
      <c r="A2" s="48" t="s">
        <v>4</v>
      </c>
      <c r="B2" s="49"/>
      <c r="C2" s="49"/>
      <c r="D2" s="50"/>
      <c r="E2" s="10"/>
    </row>
    <row r="3" spans="1:29" ht="30.75">
      <c r="A3" s="60" t="s">
        <v>0</v>
      </c>
      <c r="B3" s="59" t="s">
        <v>82</v>
      </c>
      <c r="C3" s="60" t="s">
        <v>576</v>
      </c>
      <c r="D3" s="59" t="s">
        <v>18</v>
      </c>
      <c r="F3" s="47" t="s">
        <v>577</v>
      </c>
      <c r="G3" s="47"/>
      <c r="H3" s="47"/>
    </row>
    <row r="4" spans="1:29">
      <c r="A4" s="11" t="s">
        <v>81</v>
      </c>
      <c r="B4" s="2">
        <v>2065000000</v>
      </c>
      <c r="C4" s="11" t="s">
        <v>17</v>
      </c>
      <c r="D4" s="12">
        <v>5314246000</v>
      </c>
      <c r="E4" s="2"/>
      <c r="F4" s="4"/>
      <c r="G4" s="8" t="s">
        <v>82</v>
      </c>
      <c r="H4" s="8" t="s">
        <v>18</v>
      </c>
    </row>
    <row r="5" spans="1:29">
      <c r="A5" s="11" t="s">
        <v>84</v>
      </c>
      <c r="B5" s="2">
        <v>2900000000</v>
      </c>
      <c r="C5" s="11" t="s">
        <v>75</v>
      </c>
      <c r="D5" s="12">
        <v>88265000000</v>
      </c>
      <c r="E5" s="2"/>
      <c r="F5" s="5" t="s">
        <v>578</v>
      </c>
      <c r="G5" s="6">
        <f>AVERAGE(B4:B34)</f>
        <v>18700742709.677418</v>
      </c>
      <c r="H5" s="6">
        <f>AVERAGE(D4:D79)</f>
        <v>13762604210.526316</v>
      </c>
    </row>
    <row r="6" spans="1:29">
      <c r="A6" s="11" t="s">
        <v>112</v>
      </c>
      <c r="B6" s="2">
        <v>9973000000</v>
      </c>
      <c r="C6" s="11" t="s">
        <v>77</v>
      </c>
      <c r="D6" s="12">
        <v>18295800000</v>
      </c>
      <c r="E6" s="2"/>
      <c r="F6" s="5" t="s">
        <v>579</v>
      </c>
      <c r="G6" s="6">
        <f>MEDIAN(B4:B34)</f>
        <v>2900000000</v>
      </c>
      <c r="H6" s="6">
        <f>MEDIAN(D4:D79)</f>
        <v>6061231000</v>
      </c>
    </row>
    <row r="7" spans="1:29">
      <c r="A7" s="11" t="s">
        <v>142</v>
      </c>
      <c r="B7" s="2">
        <v>10295000000</v>
      </c>
      <c r="C7" s="11" t="s">
        <v>101</v>
      </c>
      <c r="D7" s="12">
        <v>5026940000</v>
      </c>
      <c r="E7" s="2"/>
      <c r="F7" s="5" t="s">
        <v>580</v>
      </c>
      <c r="G7" s="4" t="e">
        <f>MODE(B4:B34)</f>
        <v>#N/A</v>
      </c>
      <c r="H7" s="17">
        <f>MODE(D4:D79)</f>
        <v>2432000000</v>
      </c>
    </row>
    <row r="8" spans="1:29">
      <c r="A8" s="11" t="s">
        <v>161</v>
      </c>
      <c r="B8" s="2">
        <v>580994000</v>
      </c>
      <c r="C8" s="11" t="s">
        <v>106</v>
      </c>
      <c r="D8" s="12">
        <v>7483577000</v>
      </c>
      <c r="E8" s="2"/>
      <c r="F8" s="5" t="s">
        <v>581</v>
      </c>
      <c r="G8" s="7">
        <f>STDEV(B4:B34)</f>
        <v>37035374963.458633</v>
      </c>
      <c r="H8" s="7">
        <f>STDEV(D4:D79)</f>
        <v>25123017914.674259</v>
      </c>
    </row>
    <row r="9" spans="1:29">
      <c r="A9" s="11" t="s">
        <v>187</v>
      </c>
      <c r="B9" s="2">
        <v>92785000000</v>
      </c>
      <c r="C9" s="11" t="s">
        <v>108</v>
      </c>
      <c r="D9" s="12">
        <v>30337000000</v>
      </c>
      <c r="E9" s="2"/>
      <c r="F9" s="5" t="s">
        <v>582</v>
      </c>
      <c r="G9" s="3">
        <f>G12-G10</f>
        <v>10128944500</v>
      </c>
      <c r="H9" s="3">
        <f>H12-H10</f>
        <v>9701808750</v>
      </c>
    </row>
    <row r="10" spans="1:29">
      <c r="A10" s="11" t="s">
        <v>188</v>
      </c>
      <c r="B10" s="2">
        <v>541359000</v>
      </c>
      <c r="C10" s="11" t="s">
        <v>119</v>
      </c>
      <c r="D10" s="12">
        <v>7137900000</v>
      </c>
      <c r="E10" s="2"/>
      <c r="F10" s="5" t="s">
        <v>583</v>
      </c>
      <c r="G10" s="7">
        <f>QUARTILE(B4:B34,1)</f>
        <v>865555500</v>
      </c>
      <c r="H10" s="7">
        <f>QUARTILE(D4:D79,1)</f>
        <v>2847191250</v>
      </c>
    </row>
    <row r="11" spans="1:29">
      <c r="A11" s="11" t="s">
        <v>217</v>
      </c>
      <c r="B11" s="2">
        <v>1582000000</v>
      </c>
      <c r="C11" s="11" t="s">
        <v>131</v>
      </c>
      <c r="D11" s="12">
        <v>9383000000</v>
      </c>
      <c r="E11" s="2"/>
      <c r="F11" s="5" t="s">
        <v>584</v>
      </c>
      <c r="G11" s="7">
        <f>QUARTILE(B1:B34,2)</f>
        <v>2900000000</v>
      </c>
      <c r="H11" s="7">
        <f>QUARTILE(D4:D79,2)</f>
        <v>6061231000</v>
      </c>
    </row>
    <row r="12" spans="1:29">
      <c r="A12" s="11" t="s">
        <v>227</v>
      </c>
      <c r="B12" s="2">
        <v>2177757000</v>
      </c>
      <c r="C12" s="11" t="s">
        <v>146</v>
      </c>
      <c r="D12" s="12">
        <v>18655000000</v>
      </c>
      <c r="E12" s="2"/>
      <c r="F12" s="5" t="s">
        <v>585</v>
      </c>
      <c r="G12" s="7">
        <f>QUARTILE(B4:B34,3)</f>
        <v>10994500000</v>
      </c>
      <c r="H12" s="7">
        <f>QUARTILE(D4:D79,3)</f>
        <v>12549000000</v>
      </c>
      <c r="AC12" s="39"/>
    </row>
    <row r="13" spans="1:29">
      <c r="A13" s="11" t="s">
        <v>230</v>
      </c>
      <c r="B13" s="2">
        <v>613909000</v>
      </c>
      <c r="C13" s="11" t="s">
        <v>153</v>
      </c>
      <c r="D13" s="12">
        <v>3406170000</v>
      </c>
      <c r="E13" s="2"/>
      <c r="F13" s="5" t="s">
        <v>586</v>
      </c>
      <c r="G13" s="6">
        <f>MAX(B4:B34)-MIN(B4:B34)</f>
        <v>165093000000</v>
      </c>
      <c r="H13" s="6">
        <f>MAX(D4:D79)-MIN(D4:D79)</f>
        <v>145125000000</v>
      </c>
    </row>
    <row r="14" spans="1:29">
      <c r="A14" s="11" t="s">
        <v>282</v>
      </c>
      <c r="B14" s="2">
        <v>15023000000</v>
      </c>
      <c r="C14" s="11" t="s">
        <v>195</v>
      </c>
      <c r="D14" s="12">
        <v>14062471000</v>
      </c>
      <c r="E14" s="2"/>
      <c r="F14" s="5" t="s">
        <v>587</v>
      </c>
      <c r="G14" s="18">
        <f>COUNT(B4:B34)</f>
        <v>31</v>
      </c>
      <c r="H14" s="18">
        <f>COUNT(D4:D79)</f>
        <v>76</v>
      </c>
    </row>
    <row r="15" spans="1:29">
      <c r="A15" s="11" t="s">
        <v>294</v>
      </c>
      <c r="B15" s="2">
        <v>3323000000</v>
      </c>
      <c r="C15" s="11" t="s">
        <v>199</v>
      </c>
      <c r="D15" s="12">
        <v>9502600000</v>
      </c>
      <c r="E15" s="2"/>
      <c r="G15" s="2"/>
    </row>
    <row r="16" spans="1:29">
      <c r="A16" s="11" t="s">
        <v>300</v>
      </c>
      <c r="B16" s="2">
        <v>898805000</v>
      </c>
      <c r="C16" s="11" t="s">
        <v>202</v>
      </c>
      <c r="D16" s="12">
        <v>29993000000</v>
      </c>
      <c r="E16" s="2"/>
    </row>
    <row r="17" spans="1:6">
      <c r="A17" s="11" t="s">
        <v>339</v>
      </c>
      <c r="B17" s="2">
        <v>5801000000</v>
      </c>
      <c r="C17" s="11" t="s">
        <v>204</v>
      </c>
      <c r="D17" s="12">
        <v>2432000000</v>
      </c>
      <c r="F17" s="9"/>
    </row>
    <row r="18" spans="1:6">
      <c r="A18" s="11" t="s">
        <v>395</v>
      </c>
      <c r="B18" s="2">
        <v>55891000000</v>
      </c>
      <c r="C18" s="11" t="s">
        <v>205</v>
      </c>
      <c r="D18" s="12">
        <v>2432000000</v>
      </c>
      <c r="E18" s="2"/>
    </row>
    <row r="19" spans="1:6">
      <c r="A19" s="11" t="s">
        <v>397</v>
      </c>
      <c r="B19" s="2">
        <v>1694000000</v>
      </c>
      <c r="C19" s="11" t="s">
        <v>206</v>
      </c>
      <c r="D19" s="12">
        <v>13107000000</v>
      </c>
      <c r="E19" s="2"/>
    </row>
    <row r="20" spans="1:6">
      <c r="A20" s="11" t="s">
        <v>403</v>
      </c>
      <c r="B20" s="2">
        <v>832306000</v>
      </c>
      <c r="C20" s="11" t="s">
        <v>208</v>
      </c>
      <c r="D20" s="12">
        <v>10841700000</v>
      </c>
      <c r="E20" s="2"/>
    </row>
    <row r="21" spans="1:6">
      <c r="A21" s="11" t="s">
        <v>405</v>
      </c>
      <c r="B21" s="2">
        <v>1083000000</v>
      </c>
      <c r="C21" s="11" t="s">
        <v>214</v>
      </c>
      <c r="D21" s="12">
        <v>5392400000</v>
      </c>
      <c r="E21" s="2"/>
    </row>
    <row r="22" spans="1:6">
      <c r="A22" s="11" t="s">
        <v>411</v>
      </c>
      <c r="B22" s="2">
        <v>497000000</v>
      </c>
      <c r="C22" s="11" t="s">
        <v>241</v>
      </c>
      <c r="D22" s="12">
        <v>1596698000</v>
      </c>
      <c r="E22" s="2"/>
    </row>
    <row r="23" spans="1:6">
      <c r="A23" s="11" t="s">
        <v>414</v>
      </c>
      <c r="B23" s="2">
        <v>11694000000</v>
      </c>
      <c r="C23" s="11" t="s">
        <v>243</v>
      </c>
      <c r="D23" s="12">
        <v>135488000000</v>
      </c>
      <c r="E23" s="2"/>
    </row>
    <row r="24" spans="1:6">
      <c r="A24" s="11" t="s">
        <v>423</v>
      </c>
      <c r="B24" s="2">
        <v>5641052000</v>
      </c>
      <c r="C24" s="11" t="s">
        <v>255</v>
      </c>
      <c r="D24" s="12">
        <v>4907000000</v>
      </c>
      <c r="E24" s="2"/>
    </row>
    <row r="25" spans="1:6">
      <c r="A25" s="11" t="s">
        <v>426</v>
      </c>
      <c r="B25" s="2">
        <v>5804000000</v>
      </c>
      <c r="C25" s="11" t="s">
        <v>272</v>
      </c>
      <c r="D25" s="12">
        <v>145125000000</v>
      </c>
      <c r="E25" s="2"/>
    </row>
    <row r="26" spans="1:6">
      <c r="A26" s="11" t="s">
        <v>451</v>
      </c>
      <c r="B26" s="2">
        <v>77693000000</v>
      </c>
      <c r="C26" s="11" t="s">
        <v>273</v>
      </c>
      <c r="D26" s="12">
        <v>10724192000</v>
      </c>
      <c r="E26" s="2"/>
    </row>
    <row r="27" spans="1:6">
      <c r="A27" s="11" t="s">
        <v>467</v>
      </c>
      <c r="B27" s="2">
        <v>648968000</v>
      </c>
      <c r="C27" s="11" t="s">
        <v>275</v>
      </c>
      <c r="D27" s="12">
        <v>10077000000</v>
      </c>
      <c r="E27" s="2"/>
    </row>
    <row r="28" spans="1:6">
      <c r="A28" s="11" t="s">
        <v>471</v>
      </c>
      <c r="B28" s="2">
        <v>2335000000</v>
      </c>
      <c r="C28" s="11" t="s">
        <v>276</v>
      </c>
      <c r="D28" s="12">
        <v>1281566000</v>
      </c>
      <c r="E28" s="2"/>
    </row>
    <row r="29" spans="1:6">
      <c r="A29" s="11" t="s">
        <v>493</v>
      </c>
      <c r="B29" s="2">
        <v>689000000</v>
      </c>
      <c r="C29" s="11" t="s">
        <v>278</v>
      </c>
      <c r="D29" s="12">
        <v>10972000000</v>
      </c>
      <c r="E29" s="2"/>
    </row>
    <row r="30" spans="1:6">
      <c r="A30" s="11" t="s">
        <v>518</v>
      </c>
      <c r="B30" s="2">
        <v>22466000000</v>
      </c>
      <c r="C30" s="11" t="s">
        <v>283</v>
      </c>
      <c r="D30" s="12">
        <v>4818585000</v>
      </c>
    </row>
    <row r="31" spans="1:6">
      <c r="A31" s="11" t="s">
        <v>538</v>
      </c>
      <c r="B31" s="2">
        <v>74651000000</v>
      </c>
      <c r="C31" s="11" t="s">
        <v>284</v>
      </c>
      <c r="D31" s="12">
        <v>1677033000</v>
      </c>
    </row>
    <row r="32" spans="1:6">
      <c r="A32" s="11" t="s">
        <v>554</v>
      </c>
      <c r="B32" s="2">
        <v>3434000000</v>
      </c>
      <c r="C32" s="11" t="s">
        <v>287</v>
      </c>
      <c r="D32" s="12">
        <v>3752151000</v>
      </c>
    </row>
    <row r="33" spans="1:4">
      <c r="A33" s="11" t="s">
        <v>562</v>
      </c>
      <c r="B33" s="2">
        <v>519874000</v>
      </c>
      <c r="C33" s="11" t="s">
        <v>292</v>
      </c>
      <c r="D33" s="12">
        <v>58254000000</v>
      </c>
    </row>
    <row r="34" spans="1:4">
      <c r="A34" s="14" t="s">
        <v>566</v>
      </c>
      <c r="B34" s="16">
        <v>165590000000</v>
      </c>
      <c r="C34" s="11" t="s">
        <v>296</v>
      </c>
      <c r="D34" s="12">
        <v>3619612000</v>
      </c>
    </row>
    <row r="35" spans="1:4">
      <c r="B35" s="2"/>
      <c r="C35" s="11" t="s">
        <v>321</v>
      </c>
      <c r="D35" s="13">
        <v>0</v>
      </c>
    </row>
    <row r="36" spans="1:4">
      <c r="B36" s="2"/>
      <c r="C36" s="11" t="s">
        <v>332</v>
      </c>
      <c r="D36" s="12">
        <v>9168000000</v>
      </c>
    </row>
    <row r="37" spans="1:4">
      <c r="B37" s="2"/>
      <c r="C37" s="11" t="s">
        <v>341</v>
      </c>
      <c r="D37" s="12">
        <v>13130915000</v>
      </c>
    </row>
    <row r="38" spans="1:4">
      <c r="B38" s="2"/>
      <c r="C38" s="11" t="s">
        <v>343</v>
      </c>
      <c r="D38" s="12">
        <v>1914900000</v>
      </c>
    </row>
    <row r="39" spans="1:4">
      <c r="B39" s="2"/>
      <c r="C39" s="11" t="s">
        <v>346</v>
      </c>
      <c r="D39" s="12">
        <v>12265000000</v>
      </c>
    </row>
    <row r="40" spans="1:4">
      <c r="B40" s="2"/>
      <c r="C40" s="11" t="s">
        <v>348</v>
      </c>
      <c r="D40" s="12">
        <v>6950000000</v>
      </c>
    </row>
    <row r="41" spans="1:4">
      <c r="B41" s="2"/>
      <c r="C41" s="11" t="s">
        <v>350</v>
      </c>
      <c r="D41" s="12">
        <v>8923519000</v>
      </c>
    </row>
    <row r="42" spans="1:4">
      <c r="B42" s="2"/>
      <c r="C42" s="11" t="s">
        <v>352</v>
      </c>
      <c r="D42" s="12">
        <v>4359104000</v>
      </c>
    </row>
    <row r="43" spans="1:4">
      <c r="B43" s="2"/>
      <c r="C43" s="11" t="s">
        <v>359</v>
      </c>
      <c r="D43" s="12">
        <v>38504000000</v>
      </c>
    </row>
    <row r="44" spans="1:4">
      <c r="B44" s="2"/>
      <c r="C44" s="11" t="s">
        <v>367</v>
      </c>
      <c r="D44" s="12">
        <v>16496000000</v>
      </c>
    </row>
    <row r="45" spans="1:4">
      <c r="B45" s="2"/>
      <c r="C45" s="11" t="s">
        <v>371</v>
      </c>
      <c r="D45" s="12">
        <v>12363000000</v>
      </c>
    </row>
    <row r="46" spans="1:4">
      <c r="B46" s="2"/>
      <c r="C46" s="11" t="s">
        <v>373</v>
      </c>
      <c r="D46" s="12">
        <v>2896255000</v>
      </c>
    </row>
    <row r="47" spans="1:4">
      <c r="B47" s="2"/>
      <c r="C47" s="11" t="s">
        <v>374</v>
      </c>
      <c r="D47" s="12">
        <v>15623800000</v>
      </c>
    </row>
    <row r="48" spans="1:4">
      <c r="B48" s="2"/>
      <c r="C48" s="11" t="s">
        <v>381</v>
      </c>
      <c r="D48" s="12">
        <v>5660877000</v>
      </c>
    </row>
    <row r="49" spans="2:32">
      <c r="B49" s="2"/>
      <c r="C49" s="11" t="s">
        <v>412</v>
      </c>
      <c r="D49" s="12">
        <v>17405000000</v>
      </c>
    </row>
    <row r="50" spans="2:32">
      <c r="B50" s="2"/>
      <c r="C50" s="11" t="s">
        <v>420</v>
      </c>
      <c r="D50" s="12">
        <v>3611100000</v>
      </c>
    </row>
    <row r="51" spans="2:32">
      <c r="B51" s="2"/>
      <c r="C51" s="11" t="s">
        <v>425</v>
      </c>
      <c r="D51" s="12">
        <v>3804031000</v>
      </c>
    </row>
    <row r="52" spans="2:32">
      <c r="B52" s="2"/>
      <c r="C52" s="11" t="s">
        <v>433</v>
      </c>
      <c r="D52" s="12">
        <v>632180000</v>
      </c>
    </row>
    <row r="53" spans="2:32">
      <c r="B53" s="2"/>
      <c r="C53" s="11" t="s">
        <v>442</v>
      </c>
      <c r="D53" s="12">
        <v>5728662000</v>
      </c>
    </row>
    <row r="54" spans="2:32">
      <c r="B54" s="2"/>
      <c r="C54" s="11" t="s">
        <v>452</v>
      </c>
      <c r="D54" s="12">
        <v>3858700000</v>
      </c>
    </row>
    <row r="55" spans="2:32">
      <c r="B55" s="2"/>
      <c r="C55" s="11" t="s">
        <v>458</v>
      </c>
      <c r="D55" s="12">
        <v>5099393000</v>
      </c>
      <c r="AF55" s="26"/>
    </row>
    <row r="56" spans="2:32">
      <c r="B56" s="2"/>
      <c r="C56" s="11" t="s">
        <v>463</v>
      </c>
      <c r="D56" s="12">
        <v>3218000000</v>
      </c>
    </row>
    <row r="57" spans="2:32">
      <c r="B57" s="2"/>
      <c r="C57" s="11" t="s">
        <v>466</v>
      </c>
      <c r="D57" s="12">
        <v>8576873000</v>
      </c>
    </row>
    <row r="58" spans="2:32">
      <c r="B58" s="2"/>
      <c r="C58" s="11" t="s">
        <v>469</v>
      </c>
      <c r="D58" s="12">
        <v>8511100000</v>
      </c>
    </row>
    <row r="59" spans="2:32">
      <c r="B59" s="2"/>
      <c r="C59" s="11" t="s">
        <v>474</v>
      </c>
      <c r="D59" s="12">
        <v>4109800000</v>
      </c>
    </row>
    <row r="60" spans="2:32">
      <c r="B60" s="2"/>
      <c r="C60" s="11" t="s">
        <v>478</v>
      </c>
      <c r="D60" s="12">
        <v>1803500000</v>
      </c>
    </row>
    <row r="61" spans="2:32">
      <c r="B61" s="2"/>
      <c r="C61" s="11" t="s">
        <v>480</v>
      </c>
      <c r="D61" s="12">
        <v>987357000</v>
      </c>
    </row>
    <row r="62" spans="2:32">
      <c r="B62" s="2"/>
      <c r="C62" s="11" t="s">
        <v>483</v>
      </c>
      <c r="D62" s="12">
        <v>15545000000</v>
      </c>
    </row>
    <row r="63" spans="2:32">
      <c r="B63" s="2"/>
      <c r="C63" s="11" t="s">
        <v>491</v>
      </c>
      <c r="D63" s="12">
        <v>7139700000</v>
      </c>
    </row>
    <row r="64" spans="2:32">
      <c r="B64" s="2"/>
      <c r="C64" s="11" t="s">
        <v>506</v>
      </c>
      <c r="D64" s="12">
        <v>923336000</v>
      </c>
    </row>
    <row r="65" spans="2:4">
      <c r="B65" s="2"/>
      <c r="C65" s="11" t="s">
        <v>508</v>
      </c>
      <c r="D65" s="12">
        <v>51997000000</v>
      </c>
    </row>
    <row r="66" spans="2:4">
      <c r="B66" s="2"/>
      <c r="C66" s="11" t="s">
        <v>509</v>
      </c>
      <c r="D66" s="12">
        <v>1613600000</v>
      </c>
    </row>
    <row r="67" spans="2:4">
      <c r="B67" s="2"/>
      <c r="C67" s="11" t="s">
        <v>510</v>
      </c>
      <c r="D67" s="12">
        <v>22034523000</v>
      </c>
    </row>
    <row r="68" spans="2:4">
      <c r="B68" s="2"/>
      <c r="C68" s="11" t="s">
        <v>513</v>
      </c>
      <c r="D68" s="12">
        <v>58000000</v>
      </c>
    </row>
    <row r="69" spans="2:4">
      <c r="B69" s="2"/>
      <c r="C69" s="11" t="s">
        <v>515</v>
      </c>
      <c r="D69" s="12">
        <v>4083333000</v>
      </c>
    </row>
    <row r="70" spans="2:4">
      <c r="B70" s="2"/>
      <c r="C70" s="11" t="s">
        <v>522</v>
      </c>
      <c r="D70" s="12">
        <v>2057766000</v>
      </c>
    </row>
    <row r="71" spans="2:4">
      <c r="B71" s="2"/>
      <c r="C71" s="11" t="s">
        <v>523</v>
      </c>
      <c r="D71" s="12">
        <v>2057766000</v>
      </c>
    </row>
    <row r="72" spans="2:4">
      <c r="B72" s="2"/>
      <c r="C72" s="11" t="s">
        <v>526</v>
      </c>
      <c r="D72" s="12">
        <v>2539783000</v>
      </c>
    </row>
    <row r="73" spans="2:4">
      <c r="B73" s="2"/>
      <c r="C73" s="11" t="s">
        <v>531</v>
      </c>
      <c r="D73" s="12">
        <v>2243232000</v>
      </c>
    </row>
    <row r="74" spans="2:4">
      <c r="B74" s="2"/>
      <c r="C74" s="11" t="s">
        <v>536</v>
      </c>
      <c r="D74" s="12">
        <v>6393800000</v>
      </c>
    </row>
    <row r="75" spans="2:4">
      <c r="B75" s="2"/>
      <c r="C75" s="11" t="s">
        <v>537</v>
      </c>
      <c r="D75" s="12">
        <v>6684000000</v>
      </c>
    </row>
    <row r="76" spans="2:4">
      <c r="B76" s="2"/>
      <c r="C76" s="11" t="s">
        <v>551</v>
      </c>
      <c r="D76" s="12">
        <v>17036000000</v>
      </c>
    </row>
    <row r="77" spans="2:4">
      <c r="B77" s="2"/>
      <c r="C77" s="11" t="s">
        <v>559</v>
      </c>
      <c r="D77" s="12">
        <v>2700000000</v>
      </c>
    </row>
    <row r="78" spans="2:4">
      <c r="B78" s="2"/>
      <c r="C78" s="11" t="s">
        <v>560</v>
      </c>
      <c r="D78" s="12">
        <v>2530374000</v>
      </c>
    </row>
    <row r="79" spans="2:4">
      <c r="B79" s="2"/>
      <c r="C79" s="14" t="s">
        <v>571</v>
      </c>
      <c r="D79" s="15">
        <v>9359000000</v>
      </c>
    </row>
  </sheetData>
  <mergeCells count="3">
    <mergeCell ref="F3:H3"/>
    <mergeCell ref="A2:D2"/>
    <mergeCell ref="A1:D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1C22-A382-4E0E-8A6D-4D636B07F2FD}">
  <dimension ref="B1:AA431"/>
  <sheetViews>
    <sheetView workbookViewId="0">
      <selection activeCell="D3" sqref="D3"/>
    </sheetView>
  </sheetViews>
  <sheetFormatPr defaultRowHeight="15"/>
  <cols>
    <col min="3" max="3" width="18.28515625" customWidth="1"/>
    <col min="4" max="4" width="20.5703125" customWidth="1"/>
    <col min="5" max="5" width="23" customWidth="1"/>
    <col min="6" max="6" width="22.7109375" customWidth="1"/>
    <col min="7" max="7" width="22" customWidth="1"/>
    <col min="8" max="8" width="18.28515625" customWidth="1"/>
    <col min="9" max="9" width="22" customWidth="1"/>
  </cols>
  <sheetData>
    <row r="1" spans="2:27">
      <c r="AA1" t="s">
        <v>588</v>
      </c>
    </row>
    <row r="2" spans="2:27" ht="18.75">
      <c r="B2" s="55" t="s">
        <v>589</v>
      </c>
      <c r="C2" s="55"/>
      <c r="D2" s="55"/>
      <c r="E2" s="55"/>
      <c r="F2" s="55"/>
      <c r="G2" s="55"/>
      <c r="H2" s="55"/>
      <c r="I2" s="55"/>
      <c r="AA2" t="s">
        <v>10</v>
      </c>
    </row>
    <row r="3" spans="2:27" ht="30.75">
      <c r="B3" s="23" t="s">
        <v>0</v>
      </c>
      <c r="C3" s="24" t="s">
        <v>10</v>
      </c>
      <c r="AA3" t="s">
        <v>17</v>
      </c>
    </row>
    <row r="4" spans="2:27" ht="15.75">
      <c r="B4" s="54" t="s">
        <v>590</v>
      </c>
      <c r="C4" s="54"/>
      <c r="D4" s="54"/>
      <c r="E4" s="54"/>
      <c r="F4" s="54"/>
      <c r="G4" s="54"/>
      <c r="H4" s="54"/>
      <c r="I4" s="54"/>
      <c r="AA4" t="s">
        <v>20</v>
      </c>
    </row>
    <row r="5" spans="2:27">
      <c r="B5" s="22" t="s">
        <v>1</v>
      </c>
      <c r="C5" s="22" t="s">
        <v>3</v>
      </c>
      <c r="D5" s="22" t="s">
        <v>4</v>
      </c>
      <c r="E5" s="22" t="s">
        <v>5</v>
      </c>
      <c r="F5" s="22" t="s">
        <v>6</v>
      </c>
      <c r="G5" s="22" t="s">
        <v>7</v>
      </c>
      <c r="H5" s="22" t="s">
        <v>591</v>
      </c>
      <c r="I5" s="22" t="s">
        <v>592</v>
      </c>
      <c r="AA5" t="s">
        <v>23</v>
      </c>
    </row>
    <row r="6" spans="2:27">
      <c r="B6" t="s">
        <v>11</v>
      </c>
      <c r="C6" s="19" cm="1">
        <f t="array" ref="C6">INDEX(DataFile,MATCH($C$3 &amp; B6,TickerSymbol &amp; Years,0),5)</f>
        <v>24855000000</v>
      </c>
      <c r="D6" s="19" cm="1">
        <f t="array" ref="D6">INDEX(DataFile,MATCH($C$3 &amp; B6,TickerSymbol &amp; Years,0),6)</f>
        <v>10499000000</v>
      </c>
      <c r="E6" s="19" cm="1">
        <f t="array" ref="E6">INDEX(DataFile,MATCH($C$3 &amp; B6,TickerSymbol &amp; Years,0),7)</f>
        <v>12977000000</v>
      </c>
      <c r="F6" s="19" cm="1">
        <f t="array" ref="F6">INDEX(DataFile,MATCH($C$3 &amp; B6,TickerSymbol &amp; Years,0),8)</f>
        <v>0</v>
      </c>
      <c r="G6" s="19" cm="1">
        <f t="array" ref="G6">INDEX(DataFile,MATCH($C$3 &amp; B6,TickerSymbol &amp; Years,0),9)</f>
        <v>845000000</v>
      </c>
      <c r="H6" s="19">
        <f>C6-D6</f>
        <v>14356000000</v>
      </c>
      <c r="I6" s="19">
        <f t="shared" ref="I6:I9" si="0">H6-SUM(E6:G6)</f>
        <v>534000000</v>
      </c>
      <c r="AA6" t="s">
        <v>26</v>
      </c>
    </row>
    <row r="7" spans="2:27">
      <c r="B7" t="s">
        <v>14</v>
      </c>
      <c r="C7" s="19" cm="1">
        <f t="array" ref="C7">INDEX(DataFile,MATCH($C$3 &amp; B7,TickerSymbol &amp; Years,0),5)</f>
        <v>26743000000</v>
      </c>
      <c r="D7" s="19" cm="1">
        <f t="array" ref="D7">INDEX(DataFile,MATCH($C$3 &amp; B7,TickerSymbol &amp; Years,0),6)</f>
        <v>11019000000</v>
      </c>
      <c r="E7" s="19" cm="1">
        <f t="array" ref="E7">INDEX(DataFile,MATCH($C$3 &amp; B7,TickerSymbol &amp; Years,0),7)</f>
        <v>12913000000</v>
      </c>
      <c r="F7" s="19" cm="1">
        <f t="array" ref="F7">INDEX(DataFile,MATCH($C$3 &amp; B7,TickerSymbol &amp; Years,0),8)</f>
        <v>0</v>
      </c>
      <c r="G7" s="19" cm="1">
        <f t="array" ref="G7">INDEX(DataFile,MATCH($C$3 &amp; B7,TickerSymbol &amp; Years,0),9)</f>
        <v>853000000</v>
      </c>
      <c r="H7" s="19">
        <f t="shared" ref="H7:H9" si="1">C7-D7</f>
        <v>15724000000</v>
      </c>
      <c r="I7" s="19">
        <f t="shared" si="0"/>
        <v>1958000000</v>
      </c>
      <c r="AA7" t="s">
        <v>28</v>
      </c>
    </row>
    <row r="8" spans="2:27">
      <c r="B8" t="s">
        <v>15</v>
      </c>
      <c r="C8" s="19" cm="1">
        <f t="array" ref="C8">INDEX(DataFile,MATCH($C$3 &amp; B8,TickerSymbol &amp; Years,0),5)</f>
        <v>42650000000</v>
      </c>
      <c r="D8" s="19" cm="1">
        <f t="array" ref="D8">INDEX(DataFile,MATCH($C$3 &amp; B8,TickerSymbol &amp; Years,0),6)</f>
        <v>15620000000</v>
      </c>
      <c r="E8" s="19" cm="1">
        <f t="array" ref="E8">INDEX(DataFile,MATCH($C$3 &amp; B8,TickerSymbol &amp; Years,0),7)</f>
        <v>20686000000</v>
      </c>
      <c r="F8" s="19" cm="1">
        <f t="array" ref="F8">INDEX(DataFile,MATCH($C$3 &amp; B8,TickerSymbol &amp; Years,0),8)</f>
        <v>0</v>
      </c>
      <c r="G8" s="19" cm="1">
        <f t="array" ref="G8">INDEX(DataFile,MATCH($C$3 &amp; B8,TickerSymbol &amp; Years,0),9)</f>
        <v>1295000000</v>
      </c>
      <c r="H8" s="19">
        <f t="shared" si="1"/>
        <v>27030000000</v>
      </c>
      <c r="I8" s="19">
        <f t="shared" si="0"/>
        <v>5049000000</v>
      </c>
      <c r="AA8" t="s">
        <v>30</v>
      </c>
    </row>
    <row r="9" spans="2:27">
      <c r="B9" t="s">
        <v>16</v>
      </c>
      <c r="C9" s="19" cm="1">
        <f t="array" ref="C9">INDEX(DataFile,MATCH($C$3 &amp; B9,TickerSymbol &amp; Years,0),5)</f>
        <v>40990000000</v>
      </c>
      <c r="D9" s="19" cm="1">
        <f t="array" ref="D9">INDEX(DataFile,MATCH($C$3 &amp; B9,TickerSymbol &amp; Years,0),6)</f>
        <v>11096000000</v>
      </c>
      <c r="E9" s="19" cm="1">
        <f t="array" ref="E9">INDEX(DataFile,MATCH($C$3 &amp; B9,TickerSymbol &amp; Years,0),7)</f>
        <v>21275000000</v>
      </c>
      <c r="F9" s="19" cm="1">
        <f t="array" ref="F9">INDEX(DataFile,MATCH($C$3 &amp; B9,TickerSymbol &amp; Years,0),8)</f>
        <v>0</v>
      </c>
      <c r="G9" s="19" cm="1">
        <f t="array" ref="G9">INDEX(DataFile,MATCH($C$3 &amp; B9,TickerSymbol &amp; Years,0),9)</f>
        <v>1364000000</v>
      </c>
      <c r="H9" s="19">
        <f t="shared" si="1"/>
        <v>29894000000</v>
      </c>
      <c r="I9" s="19">
        <f t="shared" si="0"/>
        <v>7255000000</v>
      </c>
      <c r="AA9" t="s">
        <v>32</v>
      </c>
    </row>
    <row r="10" spans="2:27">
      <c r="AA10" t="s">
        <v>34</v>
      </c>
    </row>
    <row r="11" spans="2:27">
      <c r="AA11" t="s">
        <v>37</v>
      </c>
    </row>
    <row r="12" spans="2:27">
      <c r="AA12" t="s">
        <v>39</v>
      </c>
    </row>
    <row r="13" spans="2:27">
      <c r="AA13" t="s">
        <v>40</v>
      </c>
    </row>
    <row r="14" spans="2:27">
      <c r="AA14" t="s">
        <v>43</v>
      </c>
    </row>
    <row r="15" spans="2:27">
      <c r="AA15" t="s">
        <v>45</v>
      </c>
    </row>
    <row r="16" spans="2:27">
      <c r="AA16" t="s">
        <v>48</v>
      </c>
    </row>
    <row r="17" spans="27:27">
      <c r="AA17" t="s">
        <v>50</v>
      </c>
    </row>
    <row r="18" spans="27:27">
      <c r="AA18" t="s">
        <v>53</v>
      </c>
    </row>
    <row r="19" spans="27:27">
      <c r="AA19" t="s">
        <v>55</v>
      </c>
    </row>
    <row r="20" spans="27:27">
      <c r="AA20" t="s">
        <v>57</v>
      </c>
    </row>
    <row r="21" spans="27:27">
      <c r="AA21" t="s">
        <v>60</v>
      </c>
    </row>
    <row r="22" spans="27:27">
      <c r="AA22" t="s">
        <v>61</v>
      </c>
    </row>
    <row r="23" spans="27:27">
      <c r="AA23" t="s">
        <v>62</v>
      </c>
    </row>
    <row r="24" spans="27:27">
      <c r="AA24" t="s">
        <v>64</v>
      </c>
    </row>
    <row r="25" spans="27:27">
      <c r="AA25" t="s">
        <v>66</v>
      </c>
    </row>
    <row r="26" spans="27:27">
      <c r="AA26" t="s">
        <v>68</v>
      </c>
    </row>
    <row r="27" spans="27:27">
      <c r="AA27" t="s">
        <v>70</v>
      </c>
    </row>
    <row r="28" spans="27:27">
      <c r="AA28" t="s">
        <v>71</v>
      </c>
    </row>
    <row r="29" spans="27:27">
      <c r="AA29" t="s">
        <v>73</v>
      </c>
    </row>
    <row r="30" spans="27:27">
      <c r="AA30" t="s">
        <v>75</v>
      </c>
    </row>
    <row r="31" spans="27:27">
      <c r="AA31" t="s">
        <v>77</v>
      </c>
    </row>
    <row r="32" spans="27:27">
      <c r="AA32" t="s">
        <v>79</v>
      </c>
    </row>
    <row r="33" spans="27:27">
      <c r="AA33" t="s">
        <v>81</v>
      </c>
    </row>
    <row r="34" spans="27:27">
      <c r="AA34" t="s">
        <v>84</v>
      </c>
    </row>
    <row r="35" spans="27:27">
      <c r="AA35" t="s">
        <v>85</v>
      </c>
    </row>
    <row r="36" spans="27:27">
      <c r="AA36" t="s">
        <v>87</v>
      </c>
    </row>
    <row r="37" spans="27:27">
      <c r="AA37" t="s">
        <v>89</v>
      </c>
    </row>
    <row r="38" spans="27:27">
      <c r="AA38" t="s">
        <v>91</v>
      </c>
    </row>
    <row r="39" spans="27:27">
      <c r="AA39" t="s">
        <v>93</v>
      </c>
    </row>
    <row r="40" spans="27:27">
      <c r="AA40" t="s">
        <v>94</v>
      </c>
    </row>
    <row r="41" spans="27:27">
      <c r="AA41" t="s">
        <v>96</v>
      </c>
    </row>
    <row r="42" spans="27:27">
      <c r="AA42" t="s">
        <v>98</v>
      </c>
    </row>
    <row r="43" spans="27:27">
      <c r="AA43" t="s">
        <v>100</v>
      </c>
    </row>
    <row r="44" spans="27:27">
      <c r="AA44" t="s">
        <v>101</v>
      </c>
    </row>
    <row r="45" spans="27:27">
      <c r="AA45" t="s">
        <v>102</v>
      </c>
    </row>
    <row r="46" spans="27:27">
      <c r="AA46" t="s">
        <v>103</v>
      </c>
    </row>
    <row r="47" spans="27:27">
      <c r="AA47" t="s">
        <v>105</v>
      </c>
    </row>
    <row r="48" spans="27:27">
      <c r="AA48" t="s">
        <v>106</v>
      </c>
    </row>
    <row r="49" spans="27:27">
      <c r="AA49" t="s">
        <v>107</v>
      </c>
    </row>
    <row r="50" spans="27:27">
      <c r="AA50" t="s">
        <v>108</v>
      </c>
    </row>
    <row r="51" spans="27:27">
      <c r="AA51" t="s">
        <v>110</v>
      </c>
    </row>
    <row r="52" spans="27:27">
      <c r="AA52" t="s">
        <v>111</v>
      </c>
    </row>
    <row r="53" spans="27:27">
      <c r="AA53" t="s">
        <v>112</v>
      </c>
    </row>
    <row r="54" spans="27:27">
      <c r="AA54" t="s">
        <v>114</v>
      </c>
    </row>
    <row r="55" spans="27:27">
      <c r="AA55" t="s">
        <v>115</v>
      </c>
    </row>
    <row r="56" spans="27:27">
      <c r="AA56" t="s">
        <v>117</v>
      </c>
    </row>
    <row r="57" spans="27:27">
      <c r="AA57" t="s">
        <v>118</v>
      </c>
    </row>
    <row r="58" spans="27:27">
      <c r="AA58" t="s">
        <v>119</v>
      </c>
    </row>
    <row r="59" spans="27:27">
      <c r="AA59" t="s">
        <v>121</v>
      </c>
    </row>
    <row r="60" spans="27:27">
      <c r="AA60" t="s">
        <v>122</v>
      </c>
    </row>
    <row r="61" spans="27:27">
      <c r="AA61" t="s">
        <v>124</v>
      </c>
    </row>
    <row r="62" spans="27:27">
      <c r="AA62" t="s">
        <v>125</v>
      </c>
    </row>
    <row r="63" spans="27:27">
      <c r="AA63" t="s">
        <v>127</v>
      </c>
    </row>
    <row r="64" spans="27:27">
      <c r="AA64" t="s">
        <v>128</v>
      </c>
    </row>
    <row r="65" spans="27:27">
      <c r="AA65" t="s">
        <v>130</v>
      </c>
    </row>
    <row r="66" spans="27:27">
      <c r="AA66" t="s">
        <v>131</v>
      </c>
    </row>
    <row r="67" spans="27:27">
      <c r="AA67" t="s">
        <v>133</v>
      </c>
    </row>
    <row r="68" spans="27:27">
      <c r="AA68" t="s">
        <v>134</v>
      </c>
    </row>
    <row r="69" spans="27:27">
      <c r="AA69" t="s">
        <v>136</v>
      </c>
    </row>
    <row r="70" spans="27:27">
      <c r="AA70" t="s">
        <v>138</v>
      </c>
    </row>
    <row r="71" spans="27:27">
      <c r="AA71" t="s">
        <v>140</v>
      </c>
    </row>
    <row r="72" spans="27:27">
      <c r="AA72" t="s">
        <v>142</v>
      </c>
    </row>
    <row r="73" spans="27:27">
      <c r="AA73" t="s">
        <v>144</v>
      </c>
    </row>
    <row r="74" spans="27:27">
      <c r="AA74" t="s">
        <v>146</v>
      </c>
    </row>
    <row r="75" spans="27:27">
      <c r="AA75" t="s">
        <v>148</v>
      </c>
    </row>
    <row r="76" spans="27:27">
      <c r="AA76" t="s">
        <v>149</v>
      </c>
    </row>
    <row r="77" spans="27:27">
      <c r="AA77" t="s">
        <v>150</v>
      </c>
    </row>
    <row r="78" spans="27:27">
      <c r="AA78" t="s">
        <v>151</v>
      </c>
    </row>
    <row r="79" spans="27:27">
      <c r="AA79" t="s">
        <v>152</v>
      </c>
    </row>
    <row r="80" spans="27:27">
      <c r="AA80" t="s">
        <v>153</v>
      </c>
    </row>
    <row r="81" spans="27:27">
      <c r="AA81" t="s">
        <v>155</v>
      </c>
    </row>
    <row r="82" spans="27:27">
      <c r="AA82" t="s">
        <v>157</v>
      </c>
    </row>
    <row r="83" spans="27:27">
      <c r="AA83" t="s">
        <v>158</v>
      </c>
    </row>
    <row r="84" spans="27:27">
      <c r="AA84" t="s">
        <v>159</v>
      </c>
    </row>
    <row r="85" spans="27:27">
      <c r="AA85" t="s">
        <v>160</v>
      </c>
    </row>
    <row r="86" spans="27:27">
      <c r="AA86" t="s">
        <v>161</v>
      </c>
    </row>
    <row r="87" spans="27:27">
      <c r="AA87" t="s">
        <v>162</v>
      </c>
    </row>
    <row r="88" spans="27:27">
      <c r="AA88" t="s">
        <v>164</v>
      </c>
    </row>
    <row r="89" spans="27:27">
      <c r="AA89" t="s">
        <v>166</v>
      </c>
    </row>
    <row r="90" spans="27:27">
      <c r="AA90" t="s">
        <v>168</v>
      </c>
    </row>
    <row r="91" spans="27:27">
      <c r="AA91" t="s">
        <v>170</v>
      </c>
    </row>
    <row r="92" spans="27:27">
      <c r="AA92" t="s">
        <v>171</v>
      </c>
    </row>
    <row r="93" spans="27:27">
      <c r="AA93" t="s">
        <v>172</v>
      </c>
    </row>
    <row r="94" spans="27:27">
      <c r="AA94" t="s">
        <v>174</v>
      </c>
    </row>
    <row r="95" spans="27:27">
      <c r="AA95" t="s">
        <v>176</v>
      </c>
    </row>
    <row r="96" spans="27:27">
      <c r="AA96" t="s">
        <v>178</v>
      </c>
    </row>
    <row r="97" spans="27:27">
      <c r="AA97" t="s">
        <v>180</v>
      </c>
    </row>
    <row r="98" spans="27:27">
      <c r="AA98" t="s">
        <v>183</v>
      </c>
    </row>
    <row r="99" spans="27:27">
      <c r="AA99" t="s">
        <v>184</v>
      </c>
    </row>
    <row r="100" spans="27:27">
      <c r="AA100" t="s">
        <v>185</v>
      </c>
    </row>
    <row r="101" spans="27:27">
      <c r="AA101" t="s">
        <v>187</v>
      </c>
    </row>
    <row r="102" spans="27:27">
      <c r="AA102" t="s">
        <v>188</v>
      </c>
    </row>
    <row r="103" spans="27:27">
      <c r="AA103" t="s">
        <v>189</v>
      </c>
    </row>
    <row r="104" spans="27:27">
      <c r="AA104" t="s">
        <v>190</v>
      </c>
    </row>
    <row r="105" spans="27:27">
      <c r="AA105" t="s">
        <v>191</v>
      </c>
    </row>
    <row r="106" spans="27:27">
      <c r="AA106" t="s">
        <v>193</v>
      </c>
    </row>
    <row r="107" spans="27:27">
      <c r="AA107" t="s">
        <v>194</v>
      </c>
    </row>
    <row r="108" spans="27:27">
      <c r="AA108" t="s">
        <v>195</v>
      </c>
    </row>
    <row r="109" spans="27:27">
      <c r="AA109" t="s">
        <v>197</v>
      </c>
    </row>
    <row r="110" spans="27:27">
      <c r="AA110" t="s">
        <v>199</v>
      </c>
    </row>
    <row r="111" spans="27:27">
      <c r="AA111" t="s">
        <v>201</v>
      </c>
    </row>
    <row r="112" spans="27:27">
      <c r="AA112" t="s">
        <v>202</v>
      </c>
    </row>
    <row r="113" spans="27:27">
      <c r="AA113" t="s">
        <v>204</v>
      </c>
    </row>
    <row r="114" spans="27:27">
      <c r="AA114" t="s">
        <v>205</v>
      </c>
    </row>
    <row r="115" spans="27:27">
      <c r="AA115" t="s">
        <v>206</v>
      </c>
    </row>
    <row r="116" spans="27:27">
      <c r="AA116" t="s">
        <v>207</v>
      </c>
    </row>
    <row r="117" spans="27:27">
      <c r="AA117" t="s">
        <v>208</v>
      </c>
    </row>
    <row r="118" spans="27:27">
      <c r="AA118" t="s">
        <v>209</v>
      </c>
    </row>
    <row r="119" spans="27:27">
      <c r="AA119" t="s">
        <v>211</v>
      </c>
    </row>
    <row r="120" spans="27:27">
      <c r="AA120" t="s">
        <v>212</v>
      </c>
    </row>
    <row r="121" spans="27:27">
      <c r="AA121" t="s">
        <v>214</v>
      </c>
    </row>
    <row r="122" spans="27:27">
      <c r="AA122" t="s">
        <v>215</v>
      </c>
    </row>
    <row r="123" spans="27:27">
      <c r="AA123" t="s">
        <v>216</v>
      </c>
    </row>
    <row r="124" spans="27:27">
      <c r="AA124" t="s">
        <v>217</v>
      </c>
    </row>
    <row r="125" spans="27:27">
      <c r="AA125" t="s">
        <v>218</v>
      </c>
    </row>
    <row r="126" spans="27:27">
      <c r="AA126" t="s">
        <v>219</v>
      </c>
    </row>
    <row r="127" spans="27:27">
      <c r="AA127" t="s">
        <v>220</v>
      </c>
    </row>
    <row r="128" spans="27:27">
      <c r="AA128" t="s">
        <v>221</v>
      </c>
    </row>
    <row r="129" spans="27:27">
      <c r="AA129" t="s">
        <v>222</v>
      </c>
    </row>
    <row r="130" spans="27:27">
      <c r="AA130" t="s">
        <v>223</v>
      </c>
    </row>
    <row r="131" spans="27:27">
      <c r="AA131" t="s">
        <v>224</v>
      </c>
    </row>
    <row r="132" spans="27:27">
      <c r="AA132" t="s">
        <v>225</v>
      </c>
    </row>
    <row r="133" spans="27:27">
      <c r="AA133" t="s">
        <v>226</v>
      </c>
    </row>
    <row r="134" spans="27:27">
      <c r="AA134" t="s">
        <v>227</v>
      </c>
    </row>
    <row r="135" spans="27:27">
      <c r="AA135" t="s">
        <v>228</v>
      </c>
    </row>
    <row r="136" spans="27:27">
      <c r="AA136" t="s">
        <v>229</v>
      </c>
    </row>
    <row r="137" spans="27:27">
      <c r="AA137" t="s">
        <v>230</v>
      </c>
    </row>
    <row r="138" spans="27:27">
      <c r="AA138" t="s">
        <v>231</v>
      </c>
    </row>
    <row r="139" spans="27:27">
      <c r="AA139" t="s">
        <v>232</v>
      </c>
    </row>
    <row r="140" spans="27:27">
      <c r="AA140" t="s">
        <v>234</v>
      </c>
    </row>
    <row r="141" spans="27:27">
      <c r="AA141" t="s">
        <v>236</v>
      </c>
    </row>
    <row r="142" spans="27:27">
      <c r="AA142" t="s">
        <v>237</v>
      </c>
    </row>
    <row r="143" spans="27:27">
      <c r="AA143" t="s">
        <v>238</v>
      </c>
    </row>
    <row r="144" spans="27:27">
      <c r="AA144" t="s">
        <v>239</v>
      </c>
    </row>
    <row r="145" spans="27:27">
      <c r="AA145" t="s">
        <v>240</v>
      </c>
    </row>
    <row r="146" spans="27:27">
      <c r="AA146" t="s">
        <v>241</v>
      </c>
    </row>
    <row r="147" spans="27:27">
      <c r="AA147" t="s">
        <v>242</v>
      </c>
    </row>
    <row r="148" spans="27:27">
      <c r="AA148" t="s">
        <v>243</v>
      </c>
    </row>
    <row r="149" spans="27:27">
      <c r="AA149" t="s">
        <v>245</v>
      </c>
    </row>
    <row r="150" spans="27:27">
      <c r="AA150" t="s">
        <v>246</v>
      </c>
    </row>
    <row r="151" spans="27:27">
      <c r="AA151" t="s">
        <v>247</v>
      </c>
    </row>
    <row r="152" spans="27:27">
      <c r="AA152" t="s">
        <v>248</v>
      </c>
    </row>
    <row r="153" spans="27:27">
      <c r="AA153" t="s">
        <v>250</v>
      </c>
    </row>
    <row r="154" spans="27:27">
      <c r="AA154" t="s">
        <v>251</v>
      </c>
    </row>
    <row r="155" spans="27:27">
      <c r="AA155" t="s">
        <v>252</v>
      </c>
    </row>
    <row r="156" spans="27:27">
      <c r="AA156" t="s">
        <v>253</v>
      </c>
    </row>
    <row r="157" spans="27:27">
      <c r="AA157" t="s">
        <v>254</v>
      </c>
    </row>
    <row r="158" spans="27:27">
      <c r="AA158" t="s">
        <v>255</v>
      </c>
    </row>
    <row r="159" spans="27:27">
      <c r="AA159" t="s">
        <v>257</v>
      </c>
    </row>
    <row r="160" spans="27:27">
      <c r="AA160" t="s">
        <v>259</v>
      </c>
    </row>
    <row r="161" spans="27:27">
      <c r="AA161" t="s">
        <v>261</v>
      </c>
    </row>
    <row r="162" spans="27:27">
      <c r="AA162" t="s">
        <v>262</v>
      </c>
    </row>
    <row r="163" spans="27:27">
      <c r="AA163" t="s">
        <v>263</v>
      </c>
    </row>
    <row r="164" spans="27:27">
      <c r="AA164" t="s">
        <v>265</v>
      </c>
    </row>
    <row r="165" spans="27:27">
      <c r="AA165" t="s">
        <v>266</v>
      </c>
    </row>
    <row r="166" spans="27:27">
      <c r="AA166" t="s">
        <v>267</v>
      </c>
    </row>
    <row r="167" spans="27:27">
      <c r="AA167" t="s">
        <v>268</v>
      </c>
    </row>
    <row r="168" spans="27:27">
      <c r="AA168" t="s">
        <v>269</v>
      </c>
    </row>
    <row r="169" spans="27:27">
      <c r="AA169" t="s">
        <v>270</v>
      </c>
    </row>
    <row r="170" spans="27:27">
      <c r="AA170" t="s">
        <v>271</v>
      </c>
    </row>
    <row r="171" spans="27:27">
      <c r="AA171" t="s">
        <v>272</v>
      </c>
    </row>
    <row r="172" spans="27:27">
      <c r="AA172" t="s">
        <v>273</v>
      </c>
    </row>
    <row r="173" spans="27:27">
      <c r="AA173" t="s">
        <v>274</v>
      </c>
    </row>
    <row r="174" spans="27:27">
      <c r="AA174" t="s">
        <v>275</v>
      </c>
    </row>
    <row r="175" spans="27:27">
      <c r="AA175" t="s">
        <v>276</v>
      </c>
    </row>
    <row r="176" spans="27:27">
      <c r="AA176" t="s">
        <v>278</v>
      </c>
    </row>
    <row r="177" spans="27:27">
      <c r="AA177" t="s">
        <v>280</v>
      </c>
    </row>
    <row r="178" spans="27:27">
      <c r="AA178" t="s">
        <v>282</v>
      </c>
    </row>
    <row r="179" spans="27:27">
      <c r="AA179" t="s">
        <v>283</v>
      </c>
    </row>
    <row r="180" spans="27:27">
      <c r="AA180" t="s">
        <v>284</v>
      </c>
    </row>
    <row r="181" spans="27:27">
      <c r="AA181" t="s">
        <v>286</v>
      </c>
    </row>
    <row r="182" spans="27:27">
      <c r="AA182" t="s">
        <v>287</v>
      </c>
    </row>
    <row r="183" spans="27:27">
      <c r="AA183" t="s">
        <v>289</v>
      </c>
    </row>
    <row r="184" spans="27:27">
      <c r="AA184" t="s">
        <v>290</v>
      </c>
    </row>
    <row r="185" spans="27:27">
      <c r="AA185" t="s">
        <v>291</v>
      </c>
    </row>
    <row r="186" spans="27:27">
      <c r="AA186" t="s">
        <v>292</v>
      </c>
    </row>
    <row r="187" spans="27:27">
      <c r="AA187" t="s">
        <v>294</v>
      </c>
    </row>
    <row r="188" spans="27:27">
      <c r="AA188" t="s">
        <v>295</v>
      </c>
    </row>
    <row r="189" spans="27:27">
      <c r="AA189" t="s">
        <v>296</v>
      </c>
    </row>
    <row r="190" spans="27:27">
      <c r="AA190" t="s">
        <v>298</v>
      </c>
    </row>
    <row r="191" spans="27:27">
      <c r="AA191" t="s">
        <v>299</v>
      </c>
    </row>
    <row r="192" spans="27:27">
      <c r="AA192" t="s">
        <v>300</v>
      </c>
    </row>
    <row r="193" spans="27:27">
      <c r="AA193" t="s">
        <v>302</v>
      </c>
    </row>
    <row r="194" spans="27:27">
      <c r="AA194" t="s">
        <v>304</v>
      </c>
    </row>
    <row r="195" spans="27:27">
      <c r="AA195" t="s">
        <v>305</v>
      </c>
    </row>
    <row r="196" spans="27:27">
      <c r="AA196" t="s">
        <v>306</v>
      </c>
    </row>
    <row r="197" spans="27:27">
      <c r="AA197" t="s">
        <v>307</v>
      </c>
    </row>
    <row r="198" spans="27:27">
      <c r="AA198" t="s">
        <v>309</v>
      </c>
    </row>
    <row r="199" spans="27:27">
      <c r="AA199" t="s">
        <v>310</v>
      </c>
    </row>
    <row r="200" spans="27:27">
      <c r="AA200" t="s">
        <v>311</v>
      </c>
    </row>
    <row r="201" spans="27:27">
      <c r="AA201" t="s">
        <v>312</v>
      </c>
    </row>
    <row r="202" spans="27:27">
      <c r="AA202" t="s">
        <v>313</v>
      </c>
    </row>
    <row r="203" spans="27:27">
      <c r="AA203" t="s">
        <v>314</v>
      </c>
    </row>
    <row r="204" spans="27:27">
      <c r="AA204" t="s">
        <v>315</v>
      </c>
    </row>
    <row r="205" spans="27:27">
      <c r="AA205" t="s">
        <v>316</v>
      </c>
    </row>
    <row r="206" spans="27:27">
      <c r="AA206" t="s">
        <v>318</v>
      </c>
    </row>
    <row r="207" spans="27:27">
      <c r="AA207" t="s">
        <v>319</v>
      </c>
    </row>
    <row r="208" spans="27:27">
      <c r="AA208" t="s">
        <v>320</v>
      </c>
    </row>
    <row r="209" spans="27:27">
      <c r="AA209" t="s">
        <v>321</v>
      </c>
    </row>
    <row r="210" spans="27:27">
      <c r="AA210" t="s">
        <v>323</v>
      </c>
    </row>
    <row r="211" spans="27:27">
      <c r="AA211" t="s">
        <v>324</v>
      </c>
    </row>
    <row r="212" spans="27:27">
      <c r="AA212" t="s">
        <v>325</v>
      </c>
    </row>
    <row r="213" spans="27:27">
      <c r="AA213" t="s">
        <v>326</v>
      </c>
    </row>
    <row r="214" spans="27:27">
      <c r="AA214" t="s">
        <v>327</v>
      </c>
    </row>
    <row r="215" spans="27:27">
      <c r="AA215" t="s">
        <v>329</v>
      </c>
    </row>
    <row r="216" spans="27:27">
      <c r="AA216" t="s">
        <v>330</v>
      </c>
    </row>
    <row r="217" spans="27:27">
      <c r="AA217" t="s">
        <v>331</v>
      </c>
    </row>
    <row r="218" spans="27:27">
      <c r="AA218" t="s">
        <v>332</v>
      </c>
    </row>
    <row r="219" spans="27:27">
      <c r="AA219" t="s">
        <v>334</v>
      </c>
    </row>
    <row r="220" spans="27:27">
      <c r="AA220" t="s">
        <v>335</v>
      </c>
    </row>
    <row r="221" spans="27:27">
      <c r="AA221" t="s">
        <v>336</v>
      </c>
    </row>
    <row r="222" spans="27:27">
      <c r="AA222" t="s">
        <v>337</v>
      </c>
    </row>
    <row r="223" spans="27:27">
      <c r="AA223" t="s">
        <v>338</v>
      </c>
    </row>
    <row r="224" spans="27:27">
      <c r="AA224" t="s">
        <v>339</v>
      </c>
    </row>
    <row r="225" spans="27:27">
      <c r="AA225" t="s">
        <v>341</v>
      </c>
    </row>
    <row r="226" spans="27:27">
      <c r="AA226" t="s">
        <v>342</v>
      </c>
    </row>
    <row r="227" spans="27:27">
      <c r="AA227" t="s">
        <v>343</v>
      </c>
    </row>
    <row r="228" spans="27:27">
      <c r="AA228" t="s">
        <v>344</v>
      </c>
    </row>
    <row r="229" spans="27:27">
      <c r="AA229" t="s">
        <v>346</v>
      </c>
    </row>
    <row r="230" spans="27:27">
      <c r="AA230" t="s">
        <v>347</v>
      </c>
    </row>
    <row r="231" spans="27:27">
      <c r="AA231" t="s">
        <v>348</v>
      </c>
    </row>
    <row r="232" spans="27:27">
      <c r="AA232" t="s">
        <v>349</v>
      </c>
    </row>
    <row r="233" spans="27:27">
      <c r="AA233" t="s">
        <v>350</v>
      </c>
    </row>
    <row r="234" spans="27:27">
      <c r="AA234" t="s">
        <v>351</v>
      </c>
    </row>
    <row r="235" spans="27:27">
      <c r="AA235" t="s">
        <v>352</v>
      </c>
    </row>
    <row r="236" spans="27:27">
      <c r="AA236" t="s">
        <v>354</v>
      </c>
    </row>
    <row r="237" spans="27:27">
      <c r="AA237" t="s">
        <v>355</v>
      </c>
    </row>
    <row r="238" spans="27:27">
      <c r="AA238" t="s">
        <v>356</v>
      </c>
    </row>
    <row r="239" spans="27:27">
      <c r="AA239" t="s">
        <v>357</v>
      </c>
    </row>
    <row r="240" spans="27:27">
      <c r="AA240" t="s">
        <v>358</v>
      </c>
    </row>
    <row r="241" spans="27:27">
      <c r="AA241" t="s">
        <v>359</v>
      </c>
    </row>
    <row r="242" spans="27:27">
      <c r="AA242" t="s">
        <v>360</v>
      </c>
    </row>
    <row r="243" spans="27:27">
      <c r="AA243" t="s">
        <v>361</v>
      </c>
    </row>
    <row r="244" spans="27:27">
      <c r="AA244" t="s">
        <v>363</v>
      </c>
    </row>
    <row r="245" spans="27:27">
      <c r="AA245" t="s">
        <v>364</v>
      </c>
    </row>
    <row r="246" spans="27:27">
      <c r="AA246" t="s">
        <v>366</v>
      </c>
    </row>
    <row r="247" spans="27:27">
      <c r="AA247" t="s">
        <v>367</v>
      </c>
    </row>
    <row r="248" spans="27:27">
      <c r="AA248" t="s">
        <v>368</v>
      </c>
    </row>
    <row r="249" spans="27:27">
      <c r="AA249" t="s">
        <v>369</v>
      </c>
    </row>
    <row r="250" spans="27:27">
      <c r="AA250" t="s">
        <v>370</v>
      </c>
    </row>
    <row r="251" spans="27:27">
      <c r="AA251" t="s">
        <v>371</v>
      </c>
    </row>
    <row r="252" spans="27:27">
      <c r="AA252" t="s">
        <v>372</v>
      </c>
    </row>
    <row r="253" spans="27:27">
      <c r="AA253" t="s">
        <v>373</v>
      </c>
    </row>
    <row r="254" spans="27:27">
      <c r="AA254" t="s">
        <v>374</v>
      </c>
    </row>
    <row r="255" spans="27:27">
      <c r="AA255" t="s">
        <v>375</v>
      </c>
    </row>
    <row r="256" spans="27:27">
      <c r="AA256" t="s">
        <v>376</v>
      </c>
    </row>
    <row r="257" spans="27:27">
      <c r="AA257" t="s">
        <v>377</v>
      </c>
    </row>
    <row r="258" spans="27:27">
      <c r="AA258" t="s">
        <v>379</v>
      </c>
    </row>
    <row r="259" spans="27:27">
      <c r="AA259" t="s">
        <v>380</v>
      </c>
    </row>
    <row r="260" spans="27:27">
      <c r="AA260" t="s">
        <v>381</v>
      </c>
    </row>
    <row r="261" spans="27:27">
      <c r="AA261" t="s">
        <v>383</v>
      </c>
    </row>
    <row r="262" spans="27:27">
      <c r="AA262" t="s">
        <v>384</v>
      </c>
    </row>
    <row r="263" spans="27:27">
      <c r="AA263" t="s">
        <v>385</v>
      </c>
    </row>
    <row r="264" spans="27:27">
      <c r="AA264" t="s">
        <v>387</v>
      </c>
    </row>
    <row r="265" spans="27:27">
      <c r="AA265" t="s">
        <v>389</v>
      </c>
    </row>
    <row r="266" spans="27:27">
      <c r="AA266" t="s">
        <v>390</v>
      </c>
    </row>
    <row r="267" spans="27:27">
      <c r="AA267" t="s">
        <v>391</v>
      </c>
    </row>
    <row r="268" spans="27:27">
      <c r="AA268" t="s">
        <v>393</v>
      </c>
    </row>
    <row r="269" spans="27:27">
      <c r="AA269" t="s">
        <v>394</v>
      </c>
    </row>
    <row r="270" spans="27:27">
      <c r="AA270" t="s">
        <v>395</v>
      </c>
    </row>
    <row r="271" spans="27:27">
      <c r="AA271" t="s">
        <v>396</v>
      </c>
    </row>
    <row r="272" spans="27:27">
      <c r="AA272" t="s">
        <v>397</v>
      </c>
    </row>
    <row r="273" spans="27:27">
      <c r="AA273" t="s">
        <v>398</v>
      </c>
    </row>
    <row r="274" spans="27:27">
      <c r="AA274" t="s">
        <v>400</v>
      </c>
    </row>
    <row r="275" spans="27:27">
      <c r="AA275" t="s">
        <v>401</v>
      </c>
    </row>
    <row r="276" spans="27:27">
      <c r="AA276" t="s">
        <v>402</v>
      </c>
    </row>
    <row r="277" spans="27:27">
      <c r="AA277" t="s">
        <v>403</v>
      </c>
    </row>
    <row r="278" spans="27:27">
      <c r="AA278" t="s">
        <v>404</v>
      </c>
    </row>
    <row r="279" spans="27:27">
      <c r="AA279" t="s">
        <v>405</v>
      </c>
    </row>
    <row r="280" spans="27:27">
      <c r="AA280" t="s">
        <v>406</v>
      </c>
    </row>
    <row r="281" spans="27:27">
      <c r="AA281" t="s">
        <v>407</v>
      </c>
    </row>
    <row r="282" spans="27:27">
      <c r="AA282" t="s">
        <v>408</v>
      </c>
    </row>
    <row r="283" spans="27:27">
      <c r="AA283" t="s">
        <v>410</v>
      </c>
    </row>
    <row r="284" spans="27:27">
      <c r="AA284" t="s">
        <v>411</v>
      </c>
    </row>
    <row r="285" spans="27:27">
      <c r="AA285" t="s">
        <v>412</v>
      </c>
    </row>
    <row r="286" spans="27:27">
      <c r="AA286" t="s">
        <v>413</v>
      </c>
    </row>
    <row r="287" spans="27:27">
      <c r="AA287" t="s">
        <v>414</v>
      </c>
    </row>
    <row r="288" spans="27:27">
      <c r="AA288" t="s">
        <v>415</v>
      </c>
    </row>
    <row r="289" spans="27:27">
      <c r="AA289" t="s">
        <v>416</v>
      </c>
    </row>
    <row r="290" spans="27:27">
      <c r="AA290" t="s">
        <v>417</v>
      </c>
    </row>
    <row r="291" spans="27:27">
      <c r="AA291" t="s">
        <v>419</v>
      </c>
    </row>
    <row r="292" spans="27:27">
      <c r="AA292" t="s">
        <v>420</v>
      </c>
    </row>
    <row r="293" spans="27:27">
      <c r="AA293" t="s">
        <v>422</v>
      </c>
    </row>
    <row r="294" spans="27:27">
      <c r="AA294" t="s">
        <v>423</v>
      </c>
    </row>
    <row r="295" spans="27:27">
      <c r="AA295" t="s">
        <v>424</v>
      </c>
    </row>
    <row r="296" spans="27:27">
      <c r="AA296" t="s">
        <v>425</v>
      </c>
    </row>
    <row r="297" spans="27:27">
      <c r="AA297" t="s">
        <v>426</v>
      </c>
    </row>
    <row r="298" spans="27:27">
      <c r="AA298" t="s">
        <v>427</v>
      </c>
    </row>
    <row r="299" spans="27:27">
      <c r="AA299" t="s">
        <v>429</v>
      </c>
    </row>
    <row r="300" spans="27:27">
      <c r="AA300" t="s">
        <v>431</v>
      </c>
    </row>
    <row r="301" spans="27:27">
      <c r="AA301" t="s">
        <v>432</v>
      </c>
    </row>
    <row r="302" spans="27:27">
      <c r="AA302" t="s">
        <v>433</v>
      </c>
    </row>
    <row r="303" spans="27:27">
      <c r="AA303" t="s">
        <v>434</v>
      </c>
    </row>
    <row r="304" spans="27:27">
      <c r="AA304" t="s">
        <v>435</v>
      </c>
    </row>
    <row r="305" spans="27:27">
      <c r="AA305" t="s">
        <v>436</v>
      </c>
    </row>
    <row r="306" spans="27:27">
      <c r="AA306" t="s">
        <v>437</v>
      </c>
    </row>
    <row r="307" spans="27:27">
      <c r="AA307" t="s">
        <v>438</v>
      </c>
    </row>
    <row r="308" spans="27:27">
      <c r="AA308" t="s">
        <v>439</v>
      </c>
    </row>
    <row r="309" spans="27:27">
      <c r="AA309" t="s">
        <v>440</v>
      </c>
    </row>
    <row r="310" spans="27:27">
      <c r="AA310" t="s">
        <v>441</v>
      </c>
    </row>
    <row r="311" spans="27:27">
      <c r="AA311" t="s">
        <v>442</v>
      </c>
    </row>
    <row r="312" spans="27:27">
      <c r="AA312" t="s">
        <v>443</v>
      </c>
    </row>
    <row r="313" spans="27:27">
      <c r="AA313" t="s">
        <v>444</v>
      </c>
    </row>
    <row r="314" spans="27:27">
      <c r="AA314" t="s">
        <v>445</v>
      </c>
    </row>
    <row r="315" spans="27:27">
      <c r="AA315" t="s">
        <v>446</v>
      </c>
    </row>
    <row r="316" spans="27:27">
      <c r="AA316" t="s">
        <v>447</v>
      </c>
    </row>
    <row r="317" spans="27:27">
      <c r="AA317" t="s">
        <v>448</v>
      </c>
    </row>
    <row r="318" spans="27:27">
      <c r="AA318" t="s">
        <v>449</v>
      </c>
    </row>
    <row r="319" spans="27:27">
      <c r="AA319" t="s">
        <v>450</v>
      </c>
    </row>
    <row r="320" spans="27:27">
      <c r="AA320" t="s">
        <v>451</v>
      </c>
    </row>
    <row r="321" spans="27:27">
      <c r="AA321" t="s">
        <v>452</v>
      </c>
    </row>
    <row r="322" spans="27:27">
      <c r="AA322" t="s">
        <v>453</v>
      </c>
    </row>
    <row r="323" spans="27:27">
      <c r="AA323" t="s">
        <v>454</v>
      </c>
    </row>
    <row r="324" spans="27:27">
      <c r="AA324" t="s">
        <v>455</v>
      </c>
    </row>
    <row r="325" spans="27:27">
      <c r="AA325" t="s">
        <v>456</v>
      </c>
    </row>
    <row r="326" spans="27:27">
      <c r="AA326" t="s">
        <v>457</v>
      </c>
    </row>
    <row r="327" spans="27:27">
      <c r="AA327" t="s">
        <v>458</v>
      </c>
    </row>
    <row r="328" spans="27:27">
      <c r="AA328" t="s">
        <v>459</v>
      </c>
    </row>
    <row r="329" spans="27:27">
      <c r="AA329" t="s">
        <v>460</v>
      </c>
    </row>
    <row r="330" spans="27:27">
      <c r="AA330" t="s">
        <v>462</v>
      </c>
    </row>
    <row r="331" spans="27:27">
      <c r="AA331" t="s">
        <v>463</v>
      </c>
    </row>
    <row r="332" spans="27:27">
      <c r="AA332" t="s">
        <v>464</v>
      </c>
    </row>
    <row r="333" spans="27:27">
      <c r="AA333" t="s">
        <v>465</v>
      </c>
    </row>
    <row r="334" spans="27:27">
      <c r="AA334" t="s">
        <v>466</v>
      </c>
    </row>
    <row r="335" spans="27:27">
      <c r="AA335" t="s">
        <v>467</v>
      </c>
    </row>
    <row r="336" spans="27:27">
      <c r="AA336" t="s">
        <v>468</v>
      </c>
    </row>
    <row r="337" spans="27:27">
      <c r="AA337" t="s">
        <v>469</v>
      </c>
    </row>
    <row r="338" spans="27:27">
      <c r="AA338" t="s">
        <v>470</v>
      </c>
    </row>
    <row r="339" spans="27:27">
      <c r="AA339" t="s">
        <v>471</v>
      </c>
    </row>
    <row r="340" spans="27:27">
      <c r="AA340" t="s">
        <v>472</v>
      </c>
    </row>
    <row r="341" spans="27:27">
      <c r="AA341" t="s">
        <v>473</v>
      </c>
    </row>
    <row r="342" spans="27:27">
      <c r="AA342" t="s">
        <v>474</v>
      </c>
    </row>
    <row r="343" spans="27:27">
      <c r="AA343" t="s">
        <v>475</v>
      </c>
    </row>
    <row r="344" spans="27:27">
      <c r="AA344" t="s">
        <v>476</v>
      </c>
    </row>
    <row r="345" spans="27:27">
      <c r="AA345" t="s">
        <v>478</v>
      </c>
    </row>
    <row r="346" spans="27:27">
      <c r="AA346" t="s">
        <v>480</v>
      </c>
    </row>
    <row r="347" spans="27:27">
      <c r="AA347" t="s">
        <v>481</v>
      </c>
    </row>
    <row r="348" spans="27:27">
      <c r="AA348" t="s">
        <v>482</v>
      </c>
    </row>
    <row r="349" spans="27:27">
      <c r="AA349" t="s">
        <v>483</v>
      </c>
    </row>
    <row r="350" spans="27:27">
      <c r="AA350" t="s">
        <v>484</v>
      </c>
    </row>
    <row r="351" spans="27:27">
      <c r="AA351" t="s">
        <v>485</v>
      </c>
    </row>
    <row r="352" spans="27:27">
      <c r="AA352" t="s">
        <v>486</v>
      </c>
    </row>
    <row r="353" spans="27:27">
      <c r="AA353" t="s">
        <v>487</v>
      </c>
    </row>
    <row r="354" spans="27:27">
      <c r="AA354" t="s">
        <v>489</v>
      </c>
    </row>
    <row r="355" spans="27:27">
      <c r="AA355" t="s">
        <v>491</v>
      </c>
    </row>
    <row r="356" spans="27:27">
      <c r="AA356" t="s">
        <v>492</v>
      </c>
    </row>
    <row r="357" spans="27:27">
      <c r="AA357" t="s">
        <v>493</v>
      </c>
    </row>
    <row r="358" spans="27:27">
      <c r="AA358" t="s">
        <v>494</v>
      </c>
    </row>
    <row r="359" spans="27:27">
      <c r="AA359" t="s">
        <v>495</v>
      </c>
    </row>
    <row r="360" spans="27:27">
      <c r="AA360" t="s">
        <v>496</v>
      </c>
    </row>
    <row r="361" spans="27:27">
      <c r="AA361" t="s">
        <v>497</v>
      </c>
    </row>
    <row r="362" spans="27:27">
      <c r="AA362" t="s">
        <v>499</v>
      </c>
    </row>
    <row r="363" spans="27:27">
      <c r="AA363" t="s">
        <v>500</v>
      </c>
    </row>
    <row r="364" spans="27:27">
      <c r="AA364" t="s">
        <v>502</v>
      </c>
    </row>
    <row r="365" spans="27:27">
      <c r="AA365" t="s">
        <v>503</v>
      </c>
    </row>
    <row r="366" spans="27:27">
      <c r="AA366" t="s">
        <v>504</v>
      </c>
    </row>
    <row r="367" spans="27:27">
      <c r="AA367" t="s">
        <v>506</v>
      </c>
    </row>
    <row r="368" spans="27:27">
      <c r="AA368" t="s">
        <v>508</v>
      </c>
    </row>
    <row r="369" spans="27:27">
      <c r="AA369" t="s">
        <v>509</v>
      </c>
    </row>
    <row r="370" spans="27:27">
      <c r="AA370" t="s">
        <v>510</v>
      </c>
    </row>
    <row r="371" spans="27:27">
      <c r="AA371" t="s">
        <v>511</v>
      </c>
    </row>
    <row r="372" spans="27:27">
      <c r="AA372" t="s">
        <v>512</v>
      </c>
    </row>
    <row r="373" spans="27:27">
      <c r="AA373" t="s">
        <v>513</v>
      </c>
    </row>
    <row r="374" spans="27:27">
      <c r="AA374" t="s">
        <v>514</v>
      </c>
    </row>
    <row r="375" spans="27:27">
      <c r="AA375" t="s">
        <v>515</v>
      </c>
    </row>
    <row r="376" spans="27:27">
      <c r="AA376" t="s">
        <v>517</v>
      </c>
    </row>
    <row r="377" spans="27:27">
      <c r="AA377" t="s">
        <v>518</v>
      </c>
    </row>
    <row r="378" spans="27:27">
      <c r="AA378" t="s">
        <v>519</v>
      </c>
    </row>
    <row r="379" spans="27:27">
      <c r="AA379" t="s">
        <v>520</v>
      </c>
    </row>
    <row r="380" spans="27:27">
      <c r="AA380" t="s">
        <v>521</v>
      </c>
    </row>
    <row r="381" spans="27:27">
      <c r="AA381" t="s">
        <v>522</v>
      </c>
    </row>
    <row r="382" spans="27:27">
      <c r="AA382" t="s">
        <v>523</v>
      </c>
    </row>
    <row r="383" spans="27:27">
      <c r="AA383" t="s">
        <v>524</v>
      </c>
    </row>
    <row r="384" spans="27:27">
      <c r="AA384" t="s">
        <v>525</v>
      </c>
    </row>
    <row r="385" spans="27:27">
      <c r="AA385" t="s">
        <v>526</v>
      </c>
    </row>
    <row r="386" spans="27:27">
      <c r="AA386" t="s">
        <v>527</v>
      </c>
    </row>
    <row r="387" spans="27:27">
      <c r="AA387" t="s">
        <v>528</v>
      </c>
    </row>
    <row r="388" spans="27:27">
      <c r="AA388" t="s">
        <v>529</v>
      </c>
    </row>
    <row r="389" spans="27:27">
      <c r="AA389" t="s">
        <v>530</v>
      </c>
    </row>
    <row r="390" spans="27:27">
      <c r="AA390" t="s">
        <v>531</v>
      </c>
    </row>
    <row r="391" spans="27:27">
      <c r="AA391" t="s">
        <v>532</v>
      </c>
    </row>
    <row r="392" spans="27:27">
      <c r="AA392" t="s">
        <v>533</v>
      </c>
    </row>
    <row r="393" spans="27:27">
      <c r="AA393" t="s">
        <v>534</v>
      </c>
    </row>
    <row r="394" spans="27:27">
      <c r="AA394" t="s">
        <v>535</v>
      </c>
    </row>
    <row r="395" spans="27:27">
      <c r="AA395" t="s">
        <v>536</v>
      </c>
    </row>
    <row r="396" spans="27:27">
      <c r="AA396" t="s">
        <v>537</v>
      </c>
    </row>
    <row r="397" spans="27:27">
      <c r="AA397" t="s">
        <v>538</v>
      </c>
    </row>
    <row r="398" spans="27:27">
      <c r="AA398" t="s">
        <v>539</v>
      </c>
    </row>
    <row r="399" spans="27:27">
      <c r="AA399" t="s">
        <v>540</v>
      </c>
    </row>
    <row r="400" spans="27:27">
      <c r="AA400" t="s">
        <v>541</v>
      </c>
    </row>
    <row r="401" spans="27:27">
      <c r="AA401" t="s">
        <v>542</v>
      </c>
    </row>
    <row r="402" spans="27:27">
      <c r="AA402" t="s">
        <v>543</v>
      </c>
    </row>
    <row r="403" spans="27:27">
      <c r="AA403" t="s">
        <v>544</v>
      </c>
    </row>
    <row r="404" spans="27:27">
      <c r="AA404" t="s">
        <v>545</v>
      </c>
    </row>
    <row r="405" spans="27:27">
      <c r="AA405" t="s">
        <v>546</v>
      </c>
    </row>
    <row r="406" spans="27:27">
      <c r="AA406" t="s">
        <v>547</v>
      </c>
    </row>
    <row r="407" spans="27:27">
      <c r="AA407" t="s">
        <v>548</v>
      </c>
    </row>
    <row r="408" spans="27:27">
      <c r="AA408" t="s">
        <v>549</v>
      </c>
    </row>
    <row r="409" spans="27:27">
      <c r="AA409" t="s">
        <v>550</v>
      </c>
    </row>
    <row r="410" spans="27:27">
      <c r="AA410" t="s">
        <v>551</v>
      </c>
    </row>
    <row r="411" spans="27:27">
      <c r="AA411" t="s">
        <v>552</v>
      </c>
    </row>
    <row r="412" spans="27:27">
      <c r="AA412" t="s">
        <v>554</v>
      </c>
    </row>
    <row r="413" spans="27:27">
      <c r="AA413" t="s">
        <v>555</v>
      </c>
    </row>
    <row r="414" spans="27:27">
      <c r="AA414" t="s">
        <v>556</v>
      </c>
    </row>
    <row r="415" spans="27:27">
      <c r="AA415" t="s">
        <v>557</v>
      </c>
    </row>
    <row r="416" spans="27:27">
      <c r="AA416" t="s">
        <v>558</v>
      </c>
    </row>
    <row r="417" spans="27:27">
      <c r="AA417" t="s">
        <v>559</v>
      </c>
    </row>
    <row r="418" spans="27:27">
      <c r="AA418" t="s">
        <v>560</v>
      </c>
    </row>
    <row r="419" spans="27:27">
      <c r="AA419" t="s">
        <v>562</v>
      </c>
    </row>
    <row r="420" spans="27:27">
      <c r="AA420" t="s">
        <v>563</v>
      </c>
    </row>
    <row r="421" spans="27:27">
      <c r="AA421" t="s">
        <v>564</v>
      </c>
    </row>
    <row r="422" spans="27:27">
      <c r="AA422" t="s">
        <v>565</v>
      </c>
    </row>
    <row r="423" spans="27:27">
      <c r="AA423" t="s">
        <v>566</v>
      </c>
    </row>
    <row r="424" spans="27:27">
      <c r="AA424" t="s">
        <v>567</v>
      </c>
    </row>
    <row r="425" spans="27:27">
      <c r="AA425" t="s">
        <v>568</v>
      </c>
    </row>
    <row r="426" spans="27:27">
      <c r="AA426" t="s">
        <v>569</v>
      </c>
    </row>
    <row r="427" spans="27:27">
      <c r="AA427" t="s">
        <v>570</v>
      </c>
    </row>
    <row r="428" spans="27:27">
      <c r="AA428" t="s">
        <v>571</v>
      </c>
    </row>
    <row r="429" spans="27:27">
      <c r="AA429" t="s">
        <v>572</v>
      </c>
    </row>
    <row r="430" spans="27:27">
      <c r="AA430" t="s">
        <v>573</v>
      </c>
    </row>
    <row r="431" spans="27:27">
      <c r="AA431" t="s">
        <v>574</v>
      </c>
    </row>
  </sheetData>
  <mergeCells count="2">
    <mergeCell ref="B4:I4"/>
    <mergeCell ref="B2:I2"/>
  </mergeCells>
  <dataValidations count="1">
    <dataValidation type="list" allowBlank="1" showInputMessage="1" showErrorMessage="1" prompt="Choose the company." sqref="C3" xr:uid="{8706D079-1C7D-4D40-BD1C-994E0394D353}">
      <formula1>$AA$2:$AA$431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C857-36BD-4C53-A3F9-51ADC4D7CA23}">
  <dimension ref="B2:L35"/>
  <sheetViews>
    <sheetView workbookViewId="0">
      <selection activeCell="H23" sqref="H23"/>
    </sheetView>
  </sheetViews>
  <sheetFormatPr defaultRowHeight="15"/>
  <cols>
    <col min="3" max="3" width="18.28515625" customWidth="1"/>
    <col min="4" max="4" width="20.5703125" customWidth="1"/>
    <col min="5" max="5" width="20.7109375" customWidth="1"/>
    <col min="6" max="6" width="20.42578125" customWidth="1"/>
    <col min="7" max="7" width="20.7109375" customWidth="1"/>
    <col min="8" max="8" width="18.28515625" customWidth="1"/>
    <col min="9" max="9" width="20.42578125" customWidth="1"/>
    <col min="10" max="10" width="13" customWidth="1"/>
    <col min="11" max="11" width="11.5703125" customWidth="1"/>
    <col min="12" max="12" width="12.85546875" customWidth="1"/>
  </cols>
  <sheetData>
    <row r="2" spans="2:12" ht="18.75">
      <c r="B2" s="55" t="s">
        <v>593</v>
      </c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2:12" ht="30.75">
      <c r="B3" s="35" t="s">
        <v>0</v>
      </c>
      <c r="C3" s="24" t="s">
        <v>114</v>
      </c>
    </row>
    <row r="4" spans="2:12" ht="15.75">
      <c r="B4" s="54" t="s">
        <v>590</v>
      </c>
      <c r="C4" s="54"/>
      <c r="D4" s="54"/>
      <c r="E4" s="54"/>
      <c r="F4" s="54"/>
      <c r="G4" s="54"/>
      <c r="H4" s="54"/>
      <c r="I4" s="54"/>
      <c r="J4" s="54"/>
      <c r="K4" s="54"/>
      <c r="L4" s="54"/>
    </row>
    <row r="5" spans="2:12" ht="27">
      <c r="B5" s="27" t="s">
        <v>1</v>
      </c>
      <c r="C5" s="27" t="s">
        <v>3</v>
      </c>
      <c r="D5" s="27" t="s">
        <v>4</v>
      </c>
      <c r="E5" s="27" t="s">
        <v>5</v>
      </c>
      <c r="F5" s="27" t="s">
        <v>6</v>
      </c>
      <c r="G5" s="27" t="s">
        <v>7</v>
      </c>
      <c r="H5" s="27" t="s">
        <v>591</v>
      </c>
      <c r="I5" s="27" t="s">
        <v>592</v>
      </c>
      <c r="J5" s="27" t="s">
        <v>594</v>
      </c>
      <c r="K5" s="27" t="s">
        <v>595</v>
      </c>
      <c r="L5" s="27" t="s">
        <v>596</v>
      </c>
    </row>
    <row r="6" spans="2:12">
      <c r="B6" t="s">
        <v>11</v>
      </c>
      <c r="C6" s="19">
        <v>6932200000</v>
      </c>
      <c r="D6" s="19">
        <v>857700000</v>
      </c>
      <c r="E6" s="19">
        <v>1797000000</v>
      </c>
      <c r="F6" s="19">
        <v>1444100000</v>
      </c>
      <c r="G6" s="19">
        <v>342900000</v>
      </c>
      <c r="H6" s="19">
        <f>C6-D6</f>
        <v>6074500000</v>
      </c>
      <c r="I6" s="19">
        <f>H6-SUM(E6:G6)</f>
        <v>2490500000</v>
      </c>
      <c r="J6" s="28"/>
      <c r="K6" s="21">
        <f>1-(D6/C6)</f>
        <v>0.87627304463229572</v>
      </c>
      <c r="L6" s="21">
        <f>I6/C6</f>
        <v>0.35926545685352412</v>
      </c>
    </row>
    <row r="7" spans="2:12">
      <c r="B7" t="s">
        <v>14</v>
      </c>
      <c r="C7" s="19">
        <v>9703300000</v>
      </c>
      <c r="D7" s="19">
        <v>1171000000</v>
      </c>
      <c r="E7" s="19">
        <v>2193400000</v>
      </c>
      <c r="F7" s="19">
        <v>1893400000</v>
      </c>
      <c r="G7" s="19">
        <v>489800000</v>
      </c>
      <c r="H7" s="19">
        <f t="shared" ref="H7:H9" si="0">C7-D7</f>
        <v>8532300000</v>
      </c>
      <c r="I7" s="19">
        <f>H7-SUM(E7:G7)</f>
        <v>3955700000</v>
      </c>
      <c r="J7" s="20">
        <f>(C7/C6)-1</f>
        <v>0.39974322725830191</v>
      </c>
      <c r="K7" s="21">
        <f>1-(D7/C7)</f>
        <v>0.87931940679974852</v>
      </c>
      <c r="L7" s="21">
        <f>I7/C7</f>
        <v>0.40766543340925254</v>
      </c>
    </row>
    <row r="8" spans="2:12">
      <c r="B8" t="s">
        <v>15</v>
      </c>
      <c r="C8" s="19">
        <v>10763800000</v>
      </c>
      <c r="D8" s="19">
        <v>1240400000</v>
      </c>
      <c r="E8" s="19">
        <v>2143600000</v>
      </c>
      <c r="F8" s="19">
        <v>2012800000</v>
      </c>
      <c r="G8" s="19">
        <v>382600000</v>
      </c>
      <c r="H8" s="19">
        <f t="shared" si="0"/>
        <v>9523400000</v>
      </c>
      <c r="I8" s="19">
        <f t="shared" ref="I7:I9" si="1">H8-SUM(E8:G8)</f>
        <v>4984400000</v>
      </c>
      <c r="J8" s="20">
        <f>(C8/C7)-1</f>
        <v>0.10929271484958725</v>
      </c>
      <c r="K8" s="21">
        <f>1-(D8/C8)</f>
        <v>0.88476188706590608</v>
      </c>
      <c r="L8" s="21">
        <f>I8/C8</f>
        <v>0.46307066277708614</v>
      </c>
    </row>
    <row r="9" spans="2:12">
      <c r="B9" t="s">
        <v>16</v>
      </c>
      <c r="C9" s="19">
        <v>11448800000</v>
      </c>
      <c r="D9" s="19">
        <v>1478700000</v>
      </c>
      <c r="E9" s="19">
        <v>1972900000</v>
      </c>
      <c r="F9" s="19">
        <v>1973300000</v>
      </c>
      <c r="G9" s="19">
        <v>385600000</v>
      </c>
      <c r="H9" s="19">
        <f t="shared" si="0"/>
        <v>9970100000</v>
      </c>
      <c r="I9" s="19">
        <f t="shared" si="1"/>
        <v>5638300000</v>
      </c>
      <c r="J9" s="20">
        <f>(C9/C8)-1</f>
        <v>6.363923521432957E-2</v>
      </c>
      <c r="K9" s="21">
        <f t="shared" ref="K8:K9" si="2">1-(D9/C9)</f>
        <v>0.87084235902452656</v>
      </c>
      <c r="L9" s="21">
        <f t="shared" ref="L8:L9" si="3">I9/C9</f>
        <v>0.49247956117671721</v>
      </c>
    </row>
    <row r="10" spans="2:12" ht="15.75">
      <c r="B10" s="54" t="s">
        <v>597</v>
      </c>
      <c r="C10" s="54"/>
      <c r="D10" s="54"/>
      <c r="E10" s="54"/>
      <c r="F10" s="54"/>
      <c r="G10" s="54"/>
      <c r="H10" s="54"/>
      <c r="I10" s="54"/>
      <c r="J10" s="58" t="s">
        <v>598</v>
      </c>
      <c r="K10" s="58"/>
      <c r="L10" s="58"/>
    </row>
    <row r="11" spans="2:12">
      <c r="B11" s="29" t="s">
        <v>599</v>
      </c>
      <c r="C11" s="30">
        <f ca="1">C9*(1+J11)</f>
        <v>11792264000</v>
      </c>
      <c r="D11" s="28"/>
      <c r="E11" s="28"/>
      <c r="F11" s="28"/>
      <c r="G11" s="28"/>
      <c r="H11" s="30">
        <f ca="1">C11*K11</f>
        <v>10259269680</v>
      </c>
      <c r="I11" s="30">
        <f ca="1">C11*L11</f>
        <v>6043294280</v>
      </c>
      <c r="J11" s="44">
        <f ca="1">OFFSET($F$21,MATCH($C$17,$B$22:$B$24,0),0)</f>
        <v>0.03</v>
      </c>
      <c r="K11" s="40">
        <f ca="1">OFFSET($F$25,MATCH($C$17,$B$26:$B$28,0),0)</f>
        <v>0.87</v>
      </c>
      <c r="L11" s="40">
        <f ca="1">OFFSET($F$29,MATCH($C$17,$B$30:$B$32,0),0)</f>
        <v>0.51247956117671722</v>
      </c>
    </row>
    <row r="12" spans="2:12">
      <c r="B12" t="s">
        <v>600</v>
      </c>
      <c r="C12" s="19">
        <f ca="1">C11*(1+J12)</f>
        <v>12204993240</v>
      </c>
      <c r="D12" s="28"/>
      <c r="E12" s="28"/>
      <c r="F12" s="28"/>
      <c r="G12" s="28"/>
      <c r="H12" s="19">
        <f ca="1">C12*K12</f>
        <v>10496294186.4</v>
      </c>
      <c r="I12" s="19">
        <f ca="1">C12*L12</f>
        <v>6620959377.000001</v>
      </c>
      <c r="J12" s="44">
        <f ca="1">OFFSET($G$21,MATCH($C$17,$B$22:$B$24,0),0)</f>
        <v>3.5000000000000003E-2</v>
      </c>
      <c r="K12" s="40">
        <f ca="1">OFFSET($G$25,MATCH($C$17,$B$26:$B$28,0),0)</f>
        <v>0.86</v>
      </c>
      <c r="L12" s="40">
        <f ca="1">OFFSET($G$29,MATCH($C$17,$B$30:$B$32,0),0)</f>
        <v>0.54247956117671725</v>
      </c>
    </row>
    <row r="13" spans="2:12">
      <c r="B13" s="31" t="s">
        <v>601</v>
      </c>
      <c r="C13" s="32">
        <f ca="1">C12*(1+J13)</f>
        <v>12693192969.6</v>
      </c>
      <c r="D13" s="33"/>
      <c r="E13" s="33"/>
      <c r="F13" s="33"/>
      <c r="G13" s="33"/>
      <c r="H13" s="32">
        <f ca="1">C13*K13</f>
        <v>10789214024.16</v>
      </c>
      <c r="I13" s="32">
        <f ca="1">C13*L13</f>
        <v>7012729681.776001</v>
      </c>
      <c r="J13" s="45">
        <f ca="1">OFFSET($H$21,MATCH($C$17,$B$22:$B$24,0),0)</f>
        <v>0.04</v>
      </c>
      <c r="K13" s="46">
        <f ca="1">OFFSET($H$25,MATCH($C$17,$B$26:$B$28,0),0)</f>
        <v>0.85</v>
      </c>
      <c r="L13" s="46">
        <f ca="1">OFFSET($H$29,MATCH($C$17,$B$30:$B$32,0),0)</f>
        <v>0.55247956117671726</v>
      </c>
    </row>
    <row r="17" spans="2:12" ht="18.75">
      <c r="B17" s="25" t="s">
        <v>602</v>
      </c>
      <c r="C17" s="34" t="s">
        <v>603</v>
      </c>
      <c r="J17" s="37"/>
      <c r="K17" s="37"/>
      <c r="L17" s="37"/>
    </row>
    <row r="18" spans="2:12">
      <c r="J18" s="37"/>
      <c r="K18" s="37"/>
      <c r="L18" s="37"/>
    </row>
    <row r="19" spans="2:12" ht="15.75">
      <c r="B19" s="57" t="s">
        <v>604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</row>
    <row r="21" spans="2:12">
      <c r="B21" s="56" t="s">
        <v>605</v>
      </c>
      <c r="C21" s="56"/>
      <c r="F21" s="26" t="s">
        <v>599</v>
      </c>
      <c r="G21" s="26" t="s">
        <v>600</v>
      </c>
      <c r="H21" s="26" t="s">
        <v>601</v>
      </c>
    </row>
    <row r="22" spans="2:12">
      <c r="B22" s="36" t="s">
        <v>606</v>
      </c>
      <c r="F22" s="43">
        <f>0.12</f>
        <v>0.12</v>
      </c>
      <c r="G22" s="43">
        <f>0.17</f>
        <v>0.17</v>
      </c>
      <c r="H22" s="43">
        <f>0.23</f>
        <v>0.23</v>
      </c>
    </row>
    <row r="23" spans="2:12">
      <c r="B23" s="36" t="s">
        <v>607</v>
      </c>
      <c r="F23" s="43">
        <f>0.06</f>
        <v>0.06</v>
      </c>
      <c r="G23" s="43">
        <f>0.055</f>
        <v>5.5E-2</v>
      </c>
      <c r="H23" s="43">
        <f>0.06</f>
        <v>0.06</v>
      </c>
    </row>
    <row r="24" spans="2:12">
      <c r="B24" s="36" t="s">
        <v>603</v>
      </c>
      <c r="F24" s="43">
        <f>0.03</f>
        <v>0.03</v>
      </c>
      <c r="G24" s="43">
        <f>0.035</f>
        <v>3.5000000000000003E-2</v>
      </c>
      <c r="H24" s="43">
        <f>0.04</f>
        <v>0.04</v>
      </c>
    </row>
    <row r="25" spans="2:12">
      <c r="B25" s="56" t="s">
        <v>595</v>
      </c>
      <c r="C25" s="56"/>
      <c r="F25" s="26"/>
      <c r="G25" s="26"/>
      <c r="H25" s="26"/>
    </row>
    <row r="26" spans="2:12">
      <c r="B26" s="36" t="s">
        <v>606</v>
      </c>
      <c r="F26" s="41">
        <v>0.89</v>
      </c>
      <c r="G26" s="41">
        <v>0.9</v>
      </c>
      <c r="H26" s="41">
        <v>0.92</v>
      </c>
    </row>
    <row r="27" spans="2:12">
      <c r="B27" s="36" t="s">
        <v>607</v>
      </c>
      <c r="F27" s="42">
        <f>0.88</f>
        <v>0.88</v>
      </c>
      <c r="G27" s="41">
        <v>0.88</v>
      </c>
      <c r="H27" s="41">
        <v>0.87</v>
      </c>
    </row>
    <row r="28" spans="2:12">
      <c r="B28" s="36" t="s">
        <v>603</v>
      </c>
      <c r="F28" s="41">
        <v>0.87</v>
      </c>
      <c r="G28" s="41">
        <v>0.86</v>
      </c>
      <c r="H28" s="41">
        <v>0.85</v>
      </c>
    </row>
    <row r="29" spans="2:12">
      <c r="B29" s="56" t="s">
        <v>596</v>
      </c>
      <c r="C29" s="56"/>
      <c r="F29" s="26"/>
      <c r="G29" s="26"/>
      <c r="H29" s="26"/>
    </row>
    <row r="30" spans="2:12">
      <c r="B30" s="36" t="s">
        <v>606</v>
      </c>
      <c r="F30" s="42">
        <f>L9+0.06</f>
        <v>0.55247956117671726</v>
      </c>
      <c r="G30" s="42">
        <f>F30+0.06</f>
        <v>0.61247956117671731</v>
      </c>
      <c r="H30" s="42">
        <f>G30+0.06</f>
        <v>0.67247956117671737</v>
      </c>
    </row>
    <row r="31" spans="2:12">
      <c r="B31" s="36" t="s">
        <v>607</v>
      </c>
      <c r="F31" s="42">
        <f>L9+0.04</f>
        <v>0.53247956117671724</v>
      </c>
      <c r="G31" s="42">
        <f>F31+0.03</f>
        <v>0.56247956117671727</v>
      </c>
      <c r="H31" s="42">
        <f>G31+0.04</f>
        <v>0.6024795611767173</v>
      </c>
    </row>
    <row r="32" spans="2:12">
      <c r="B32" s="36" t="s">
        <v>603</v>
      </c>
      <c r="F32" s="42">
        <f>L9+0.02</f>
        <v>0.51247956117671722</v>
      </c>
      <c r="G32" s="42">
        <f>F32+0.03</f>
        <v>0.54247956117671725</v>
      </c>
      <c r="H32" s="42">
        <f>G32+0.01</f>
        <v>0.55247956117671726</v>
      </c>
    </row>
    <row r="33" spans="2:12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</row>
    <row r="35" spans="2:12" ht="18.75"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</row>
  </sheetData>
  <mergeCells count="9">
    <mergeCell ref="B35:L35"/>
    <mergeCell ref="B29:C29"/>
    <mergeCell ref="B2:L2"/>
    <mergeCell ref="B4:L4"/>
    <mergeCell ref="B19:L19"/>
    <mergeCell ref="B10:I10"/>
    <mergeCell ref="J10:L10"/>
    <mergeCell ref="B21:C21"/>
    <mergeCell ref="B25:C25"/>
  </mergeCells>
  <dataValidations count="2">
    <dataValidation allowBlank="1" showInputMessage="1" showErrorMessage="1" sqref="C3" xr:uid="{75CDA091-B87B-4C12-B407-9055CB769BB8}"/>
    <dataValidation type="list" allowBlank="1" showInputMessage="1" showErrorMessage="1" prompt="Choose the scenario." sqref="C17" xr:uid="{621A5F9B-CB99-4980-8347-4014AC881C34}">
      <formula1>$B$22:$B$24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2024-01-02T08:50:18Z</dcterms:created>
  <dcterms:modified xsi:type="dcterms:W3CDTF">2024-01-07T20:53:57Z</dcterms:modified>
  <cp:category/>
  <cp:contentStatus/>
</cp:coreProperties>
</file>