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Sync\School\340\"/>
    </mc:Choice>
  </mc:AlternateContent>
  <xr:revisionPtr revIDLastSave="0" documentId="13_ncr:1_{E77E6883-6028-45E4-9C3E-3248675496E6}" xr6:coauthVersionLast="47" xr6:coauthVersionMax="47" xr10:uidLastSave="{00000000-0000-0000-0000-000000000000}"/>
  <bookViews>
    <workbookView xWindow="38280" yWindow="-120" windowWidth="38640" windowHeight="21120" xr2:uid="{DA73352F-E548-4C9F-BA37-3D25366C6CB0}"/>
  </bookViews>
  <sheets>
    <sheet name="Movie and Movie_Genre" sheetId="1" r:id="rId1"/>
    <sheet name="Genre" sheetId="2" r:id="rId2"/>
    <sheet name="Theater" sheetId="3" r:id="rId3"/>
    <sheet name="Showtime" sheetId="4" r:id="rId4"/>
    <sheet name="Customer and Tick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2" i="4"/>
  <c r="I21" i="5"/>
  <c r="I22" i="5"/>
  <c r="I23" i="5"/>
  <c r="I24" i="5"/>
  <c r="I25" i="5"/>
  <c r="I20" i="5"/>
  <c r="D25" i="5"/>
  <c r="D24" i="5"/>
  <c r="D23" i="5"/>
  <c r="D22" i="5"/>
  <c r="D21" i="5"/>
  <c r="D20" i="5"/>
  <c r="C21" i="5"/>
  <c r="C22" i="5"/>
  <c r="C23" i="5"/>
  <c r="C24" i="5"/>
  <c r="C25" i="5"/>
  <c r="C20" i="5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3"/>
  <c r="E4" i="3"/>
  <c r="E5" i="3"/>
  <c r="E6" i="3"/>
  <c r="E7" i="3"/>
  <c r="E2" i="3"/>
  <c r="H8" i="1"/>
  <c r="H3" i="1"/>
  <c r="H4" i="1"/>
  <c r="H5" i="1"/>
  <c r="H6" i="1"/>
  <c r="H7" i="1"/>
  <c r="H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2"/>
</calcChain>
</file>

<file path=xl/sharedStrings.xml><?xml version="1.0" encoding="utf-8"?>
<sst xmlns="http://schemas.openxmlformats.org/spreadsheetml/2006/main" count="132" uniqueCount="115">
  <si>
    <t>movie_id</t>
  </si>
  <si>
    <t>movie_name</t>
  </si>
  <si>
    <t>runtime_min</t>
  </si>
  <si>
    <t>mpa_rating</t>
  </si>
  <si>
    <t>movie_year</t>
  </si>
  <si>
    <t>Dr. Strangelove or: How I Learned to Stop Worrying and Love the Bomb</t>
  </si>
  <si>
    <t>PG</t>
  </si>
  <si>
    <t>Interstellar</t>
  </si>
  <si>
    <t>PG-13</t>
  </si>
  <si>
    <t>Amélie</t>
  </si>
  <si>
    <t>R</t>
  </si>
  <si>
    <t>Everything Everywhere All at Once</t>
  </si>
  <si>
    <t>genres</t>
  </si>
  <si>
    <t>Comedy, Action</t>
  </si>
  <si>
    <t>Romance, Comedy</t>
  </si>
  <si>
    <t>Sci-Fi, Action, Adventure, Thriller</t>
  </si>
  <si>
    <t>The Shining</t>
  </si>
  <si>
    <t>Encanto</t>
  </si>
  <si>
    <t>Kids, Family, Musical, Adventure</t>
  </si>
  <si>
    <t>Horror, Mystery</t>
  </si>
  <si>
    <t>Sci-Fi, Comedy, Mystery</t>
  </si>
  <si>
    <t>Movie ID</t>
  </si>
  <si>
    <t>Genre IDs</t>
  </si>
  <si>
    <t>4,15</t>
  </si>
  <si>
    <t>11,15,17,9</t>
  </si>
  <si>
    <t>12,4</t>
  </si>
  <si>
    <t>10,20</t>
  </si>
  <si>
    <t>11,4,20</t>
  </si>
  <si>
    <t>2,3,8,17</t>
  </si>
  <si>
    <t>movie_genre_id</t>
  </si>
  <si>
    <t>genre_id</t>
  </si>
  <si>
    <t>Bee Movie</t>
  </si>
  <si>
    <t>Family, Comedy, Action, Adventure, Cult Classic</t>
  </si>
  <si>
    <t>3,4,15,17,16</t>
  </si>
  <si>
    <t>Documentary</t>
  </si>
  <si>
    <t>Kids</t>
  </si>
  <si>
    <t>Family</t>
  </si>
  <si>
    <t>Comedy</t>
  </si>
  <si>
    <t>Independent</t>
  </si>
  <si>
    <t>International</t>
  </si>
  <si>
    <t>Drama</t>
  </si>
  <si>
    <t>Musical</t>
  </si>
  <si>
    <t>Thriller</t>
  </si>
  <si>
    <t>Horror</t>
  </si>
  <si>
    <t>Sci-Fi</t>
  </si>
  <si>
    <t>Romance</t>
  </si>
  <si>
    <t>Animated</t>
  </si>
  <si>
    <t>Sports</t>
  </si>
  <si>
    <t>Action</t>
  </si>
  <si>
    <t>Cult Classic</t>
  </si>
  <si>
    <t>Adventure</t>
  </si>
  <si>
    <t>LGBTQ+</t>
  </si>
  <si>
    <t>Crime</t>
  </si>
  <si>
    <t>Mystery</t>
  </si>
  <si>
    <t>Fantasy</t>
  </si>
  <si>
    <t>Historical</t>
  </si>
  <si>
    <t>genre</t>
  </si>
  <si>
    <t>Query</t>
  </si>
  <si>
    <t>﻿theater_id</t>
  </si>
  <si>
    <t>theater_name</t>
  </si>
  <si>
    <t>no_of_seats</t>
  </si>
  <si>
    <t>IncrediFilms Rogers Park</t>
  </si>
  <si>
    <t>IncrediFilms Wicker Park</t>
  </si>
  <si>
    <t>IncrediFilms Uptown</t>
  </si>
  <si>
    <t>IncrediFilms Lincoln Square</t>
  </si>
  <si>
    <t>IncrediFilms North Center</t>
  </si>
  <si>
    <t>IncrediFilms Lake View</t>
  </si>
  <si>
    <t>﻿showtime_id</t>
  </si>
  <si>
    <t>showtime_date_time</t>
  </si>
  <si>
    <t>theater_id</t>
  </si>
  <si>
    <t>2023-02-10 16:00:00</t>
  </si>
  <si>
    <t>2023-02-10 15:00:00</t>
  </si>
  <si>
    <t>2023-02-14 17:00:00</t>
  </si>
  <si>
    <t>2023-02-14 18:00:00</t>
  </si>
  <si>
    <t>2023-02-16 12:00:00</t>
  </si>
  <si>
    <t>2023-02-16 15:30:00</t>
  </si>
  <si>
    <t>query</t>
  </si>
  <si>
    <t>customer_id</t>
  </si>
  <si>
    <t>first_name</t>
  </si>
  <si>
    <t>last_name</t>
  </si>
  <si>
    <t>dob</t>
  </si>
  <si>
    <t>email</t>
  </si>
  <si>
    <t>AJ</t>
  </si>
  <si>
    <t>Styles</t>
  </si>
  <si>
    <t>AJ.Styles@bmail.com</t>
  </si>
  <si>
    <t>Stephanie</t>
  </si>
  <si>
    <t>Helmsley</t>
  </si>
  <si>
    <t>Stephanie.Helmsley@bmail.com</t>
  </si>
  <si>
    <t>Alexa</t>
  </si>
  <si>
    <t>Bliss</t>
  </si>
  <si>
    <t>Alexa.Bliss@bmail.com</t>
  </si>
  <si>
    <t>Booker</t>
  </si>
  <si>
    <t>T</t>
  </si>
  <si>
    <t>NULL</t>
  </si>
  <si>
    <t>Jenna</t>
  </si>
  <si>
    <t>Andrade</t>
  </si>
  <si>
    <t>Jenna.Andrade@bmail.com</t>
  </si>
  <si>
    <t>Andre</t>
  </si>
  <si>
    <t>Giant</t>
  </si>
  <si>
    <t>Michaela</t>
  </si>
  <si>
    <t>Hargrove</t>
  </si>
  <si>
    <t>Michaela.Hargrove@bmail.com</t>
  </si>
  <si>
    <t>Em</t>
  </si>
  <si>
    <t>Patterson</t>
  </si>
  <si>
    <t>ticket table</t>
  </si>
  <si>
    <t>showtime_id</t>
  </si>
  <si>
    <t>price</t>
  </si>
  <si>
    <t>payment method</t>
  </si>
  <si>
    <t>CREDIT</t>
  </si>
  <si>
    <t>CASH</t>
  </si>
  <si>
    <t>DEBIT</t>
  </si>
  <si>
    <t>ticket_id</t>
  </si>
  <si>
    <t>s</t>
  </si>
  <si>
    <t>customer.first_name</t>
  </si>
  <si>
    <t>customer.last_name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</si>
</sst>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288-4D8D-4A14-B5A5-3CD6A8F810F7}">
  <dimension ref="A1:H54"/>
  <sheetViews>
    <sheetView tabSelected="1" workbookViewId="0">
      <selection activeCell="B13" sqref="B13"/>
    </sheetView>
  </sheetViews>
  <sheetFormatPr defaultRowHeight="15.95" customHeight="1" x14ac:dyDescent="0.25"/>
  <cols>
    <col min="1" max="1" width="35.5703125" customWidth="1"/>
    <col min="2" max="2" width="70.140625" customWidth="1"/>
    <col min="3" max="3" width="21.5703125" customWidth="1"/>
    <col min="4" max="4" width="15.5703125" customWidth="1"/>
    <col min="5" max="5" width="14.140625" customWidth="1"/>
    <col min="6" max="6" width="47.28515625" customWidth="1"/>
    <col min="8" max="8" width="114.5703125" customWidth="1"/>
    <col min="11" max="11" width="18.5703125" customWidth="1"/>
    <col min="15" max="15" width="16" customWidth="1"/>
  </cols>
  <sheetData>
    <row r="1" spans="1:8" ht="15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12</v>
      </c>
      <c r="G1" s="9"/>
      <c r="H1" s="3" t="s">
        <v>57</v>
      </c>
    </row>
    <row r="2" spans="1:8" ht="15.95" customHeight="1" x14ac:dyDescent="0.25">
      <c r="A2" s="10">
        <v>1</v>
      </c>
      <c r="B2" s="10" t="s">
        <v>5</v>
      </c>
      <c r="C2" s="10">
        <v>95</v>
      </c>
      <c r="D2" s="10" t="s">
        <v>6</v>
      </c>
      <c r="E2" s="10">
        <v>1964</v>
      </c>
      <c r="F2" s="9" t="s">
        <v>13</v>
      </c>
      <c r="G2" s="9"/>
      <c r="H2" t="str">
        <f>"(" &amp; A2 &amp; ", '" &amp; B2 &amp; "', " &amp; C2 &amp; ", '" &amp; D2 &amp; "', " &amp; E2 &amp; "),"</f>
        <v>(1, 'Dr. Strangelove or: How I Learned to Stop Worrying and Love the Bomb', 95, 'PG', 1964),</v>
      </c>
    </row>
    <row r="3" spans="1:8" ht="15.95" customHeight="1" x14ac:dyDescent="0.25">
      <c r="A3" s="10">
        <v>2</v>
      </c>
      <c r="B3" s="10" t="s">
        <v>7</v>
      </c>
      <c r="C3" s="10">
        <v>169</v>
      </c>
      <c r="D3" s="10" t="s">
        <v>8</v>
      </c>
      <c r="E3" s="10">
        <v>2014</v>
      </c>
      <c r="F3" s="9" t="s">
        <v>15</v>
      </c>
      <c r="G3" s="9"/>
      <c r="H3" t="str">
        <f t="shared" ref="H3:H8" si="0">"(" &amp; A3 &amp; ", '" &amp; B3 &amp; "', " &amp; C3 &amp; ", '" &amp; D3 &amp; "', " &amp; E3 &amp; "),"</f>
        <v>(2, 'Interstellar', 169, 'PG-13', 2014),</v>
      </c>
    </row>
    <row r="4" spans="1:8" ht="15.95" customHeight="1" x14ac:dyDescent="0.25">
      <c r="A4" s="10">
        <v>3</v>
      </c>
      <c r="B4" s="10" t="s">
        <v>9</v>
      </c>
      <c r="C4" s="10">
        <v>122</v>
      </c>
      <c r="D4" s="10" t="s">
        <v>10</v>
      </c>
      <c r="E4" s="10">
        <v>2001</v>
      </c>
      <c r="F4" s="9" t="s">
        <v>14</v>
      </c>
      <c r="G4" s="9"/>
      <c r="H4" t="str">
        <f t="shared" si="0"/>
        <v>(3, 'Amélie', 122, 'R', 2001),</v>
      </c>
    </row>
    <row r="5" spans="1:8" ht="15.95" customHeight="1" x14ac:dyDescent="0.25">
      <c r="A5" s="10">
        <v>4</v>
      </c>
      <c r="B5" s="10" t="s">
        <v>16</v>
      </c>
      <c r="C5" s="10">
        <v>146</v>
      </c>
      <c r="D5" s="10" t="s">
        <v>10</v>
      </c>
      <c r="E5" s="10">
        <v>1980</v>
      </c>
      <c r="F5" s="9" t="s">
        <v>19</v>
      </c>
      <c r="G5" s="9"/>
      <c r="H5" t="str">
        <f t="shared" si="0"/>
        <v>(4, 'The Shining', 146, 'R', 1980),</v>
      </c>
    </row>
    <row r="6" spans="1:8" ht="15.95" customHeight="1" x14ac:dyDescent="0.25">
      <c r="A6" s="10">
        <v>5</v>
      </c>
      <c r="B6" s="10" t="s">
        <v>11</v>
      </c>
      <c r="C6" s="10">
        <v>139</v>
      </c>
      <c r="D6" s="10" t="s">
        <v>10</v>
      </c>
      <c r="E6" s="10">
        <v>2022</v>
      </c>
      <c r="F6" s="9" t="s">
        <v>20</v>
      </c>
      <c r="G6" s="9"/>
      <c r="H6" t="str">
        <f t="shared" si="0"/>
        <v>(5, 'Everything Everywhere All at Once', 139, 'R', 2022),</v>
      </c>
    </row>
    <row r="7" spans="1:8" ht="15.95" customHeight="1" x14ac:dyDescent="0.25">
      <c r="A7" s="10">
        <v>6</v>
      </c>
      <c r="B7" s="10" t="s">
        <v>17</v>
      </c>
      <c r="C7" s="10">
        <v>102</v>
      </c>
      <c r="D7" s="10" t="s">
        <v>6</v>
      </c>
      <c r="E7" s="10">
        <v>2021</v>
      </c>
      <c r="F7" s="9" t="s">
        <v>18</v>
      </c>
      <c r="G7" s="9"/>
      <c r="H7" t="str">
        <f t="shared" si="0"/>
        <v>(6, 'Encanto', 102, 'PG', 2021),</v>
      </c>
    </row>
    <row r="8" spans="1:8" ht="15.95" customHeight="1" x14ac:dyDescent="0.25">
      <c r="A8" s="10">
        <v>7</v>
      </c>
      <c r="B8" s="11" t="s">
        <v>31</v>
      </c>
      <c r="C8" s="10">
        <v>91</v>
      </c>
      <c r="D8" s="10" t="s">
        <v>6</v>
      </c>
      <c r="E8" s="10">
        <v>2007</v>
      </c>
      <c r="F8" s="9" t="s">
        <v>32</v>
      </c>
      <c r="G8" s="9"/>
      <c r="H8" t="str">
        <f t="shared" si="0"/>
        <v>(7, 'Bee Movie', 91, 'PG', 2007),</v>
      </c>
    </row>
    <row r="9" spans="1:8" ht="15.95" customHeight="1" x14ac:dyDescent="0.25">
      <c r="A9" s="10"/>
      <c r="B9" s="10"/>
      <c r="C9" s="10"/>
      <c r="D9" s="10"/>
      <c r="E9" s="10"/>
      <c r="F9" s="9"/>
      <c r="G9" s="9"/>
    </row>
    <row r="10" spans="1:8" ht="15.95" customHeight="1" x14ac:dyDescent="0.25">
      <c r="A10" s="10"/>
      <c r="B10" s="10"/>
      <c r="C10" s="10"/>
      <c r="D10" s="10"/>
      <c r="E10" s="10"/>
      <c r="F10" s="9"/>
      <c r="G10" s="9"/>
    </row>
    <row r="11" spans="1:8" ht="15.95" customHeight="1" x14ac:dyDescent="0.25">
      <c r="A11" s="10"/>
      <c r="B11" s="10"/>
      <c r="C11" s="10"/>
      <c r="D11" s="10"/>
      <c r="E11" s="10"/>
      <c r="F11" s="9"/>
      <c r="G11" s="9"/>
    </row>
    <row r="12" spans="1:8" ht="15.95" customHeight="1" x14ac:dyDescent="0.25">
      <c r="A12" s="10"/>
      <c r="B12" s="10"/>
      <c r="C12" s="10"/>
      <c r="D12" s="10"/>
      <c r="E12" s="10"/>
      <c r="F12" s="9"/>
      <c r="G12" s="9"/>
    </row>
    <row r="13" spans="1:8" ht="15.95" customHeight="1" x14ac:dyDescent="0.25">
      <c r="A13" s="10"/>
      <c r="B13" s="10"/>
      <c r="C13" s="10"/>
      <c r="D13" s="1"/>
      <c r="E13" s="1"/>
    </row>
    <row r="14" spans="1:8" ht="15.95" customHeight="1" x14ac:dyDescent="0.25">
      <c r="A14" s="9"/>
      <c r="B14" s="9"/>
      <c r="C14" s="9"/>
    </row>
    <row r="15" spans="1:8" ht="15.95" customHeight="1" x14ac:dyDescent="0.25">
      <c r="A15" s="9" t="s">
        <v>21</v>
      </c>
      <c r="B15" s="9" t="s">
        <v>22</v>
      </c>
      <c r="C15" s="9"/>
    </row>
    <row r="16" spans="1:8" ht="15.95" customHeight="1" x14ac:dyDescent="0.25">
      <c r="A16" s="9">
        <v>1</v>
      </c>
      <c r="B16" s="9" t="s">
        <v>23</v>
      </c>
      <c r="C16" s="9"/>
    </row>
    <row r="17" spans="1:5" ht="15.95" customHeight="1" x14ac:dyDescent="0.25">
      <c r="A17" s="9">
        <v>2</v>
      </c>
      <c r="B17" s="9" t="s">
        <v>24</v>
      </c>
      <c r="C17" s="9"/>
    </row>
    <row r="18" spans="1:5" ht="15.95" customHeight="1" x14ac:dyDescent="0.25">
      <c r="A18" s="9">
        <v>3</v>
      </c>
      <c r="B18" s="9" t="s">
        <v>25</v>
      </c>
      <c r="C18" s="9"/>
    </row>
    <row r="19" spans="1:5" ht="15.95" customHeight="1" x14ac:dyDescent="0.25">
      <c r="A19" s="9">
        <v>4</v>
      </c>
      <c r="B19" s="9" t="s">
        <v>26</v>
      </c>
      <c r="C19" s="9"/>
    </row>
    <row r="20" spans="1:5" ht="15.95" customHeight="1" x14ac:dyDescent="0.25">
      <c r="A20" s="9">
        <v>5</v>
      </c>
      <c r="B20" s="9" t="s">
        <v>27</v>
      </c>
      <c r="C20" s="9"/>
    </row>
    <row r="21" spans="1:5" ht="15.95" customHeight="1" x14ac:dyDescent="0.25">
      <c r="A21" s="9">
        <v>6</v>
      </c>
      <c r="B21" s="9" t="s">
        <v>28</v>
      </c>
      <c r="C21" s="9"/>
    </row>
    <row r="22" spans="1:5" ht="15.95" customHeight="1" x14ac:dyDescent="0.25">
      <c r="A22" s="9">
        <v>7</v>
      </c>
      <c r="B22" s="9" t="s">
        <v>33</v>
      </c>
      <c r="C22" s="9"/>
    </row>
    <row r="23" spans="1:5" ht="15.95" customHeight="1" x14ac:dyDescent="0.25">
      <c r="A23" s="9"/>
      <c r="B23" s="9"/>
      <c r="C23" s="9"/>
    </row>
    <row r="28" spans="1:5" ht="15.95" customHeight="1" x14ac:dyDescent="0.25">
      <c r="A28" s="2" t="s">
        <v>29</v>
      </c>
      <c r="B28" s="2" t="s">
        <v>0</v>
      </c>
      <c r="C28" s="2" t="s">
        <v>30</v>
      </c>
      <c r="E28" s="2" t="s">
        <v>57</v>
      </c>
    </row>
    <row r="29" spans="1:5" ht="15.95" customHeight="1" x14ac:dyDescent="0.25">
      <c r="A29">
        <v>1</v>
      </c>
      <c r="B29">
        <v>1</v>
      </c>
      <c r="C29">
        <v>4</v>
      </c>
      <c r="E29" t="str">
        <f>"((SELECT movie_id FROM Movie WHERE movie_name = '" &amp; VLOOKUP(B29, $A$2:$B$8,2) &amp; "'), (SELECT genre_id FROM Genre WHERE genre_name = '" &amp; VLOOKUP(C29, Genre!$A$2:$B$23,2)  &amp; "')),"</f>
        <v>((SELECT movie_id FROM Movie WHERE movie_name = 'Dr. Strangelove or: How I Learned to Stop Worrying and Love the Bomb'), (SELECT genre_id FROM Genre WHERE genre_name = 'Comedy')),</v>
      </c>
    </row>
    <row r="30" spans="1:5" ht="15.95" customHeight="1" x14ac:dyDescent="0.25">
      <c r="A30">
        <v>2</v>
      </c>
      <c r="B30">
        <v>1</v>
      </c>
      <c r="C30">
        <v>15</v>
      </c>
      <c r="E30" t="str">
        <f>"((SELECT movie_id FROM Movie WHERE movie_name = '" &amp; VLOOKUP(B30, $A$2:$B$8,2) &amp; "'), (SELECT genre_id FROM Genre WHERE genre_name = '" &amp; VLOOKUP(C30, Genre!$A$2:$B$23,2)  &amp; "')),"</f>
        <v>((SELECT movie_id FROM Movie WHERE movie_name = 'Dr. Strangelove or: How I Learned to Stop Worrying and Love the Bomb'), (SELECT genre_id FROM Genre WHERE genre_name = 'Action')),</v>
      </c>
    </row>
    <row r="31" spans="1:5" ht="15.95" customHeight="1" x14ac:dyDescent="0.25">
      <c r="A31">
        <v>3</v>
      </c>
      <c r="B31">
        <v>2</v>
      </c>
      <c r="C31">
        <v>11</v>
      </c>
      <c r="E31" t="str">
        <f>"((SELECT movie_id FROM Movie WHERE movie_name = '" &amp; VLOOKUP(B31, $A$2:$B$8,2) &amp; "'), (SELECT genre_id FROM Genre WHERE genre_name = '" &amp; VLOOKUP(C31, Genre!$A$2:$B$23,2)  &amp; "')),"</f>
        <v>((SELECT movie_id FROM Movie WHERE movie_name = 'Interstellar'), (SELECT genre_id FROM Genre WHERE genre_name = 'Sci-Fi')),</v>
      </c>
    </row>
    <row r="32" spans="1:5" ht="15.95" customHeight="1" x14ac:dyDescent="0.25">
      <c r="A32">
        <v>4</v>
      </c>
      <c r="B32">
        <v>2</v>
      </c>
      <c r="C32">
        <v>15</v>
      </c>
      <c r="E32" t="str">
        <f>"((SELECT movie_id FROM Movie WHERE movie_name = '" &amp; VLOOKUP(B32, $A$2:$B$8,2) &amp; "'), (SELECT genre_id FROM Genre WHERE genre_name = '" &amp; VLOOKUP(C32, Genre!$A$2:$B$23,2)  &amp; "')),"</f>
        <v>((SELECT movie_id FROM Movie WHERE movie_name = 'Interstellar'), (SELECT genre_id FROM Genre WHERE genre_name = 'Action')),</v>
      </c>
    </row>
    <row r="33" spans="1:5" ht="15.95" customHeight="1" x14ac:dyDescent="0.25">
      <c r="A33">
        <v>5</v>
      </c>
      <c r="B33">
        <v>2</v>
      </c>
      <c r="C33">
        <v>17</v>
      </c>
      <c r="E33" t="str">
        <f>"((SELECT movie_id FROM Movie WHERE movie_name = '" &amp; VLOOKUP(B33, $A$2:$B$8,2) &amp; "'), (SELECT genre_id FROM Genre WHERE genre_name = '" &amp; VLOOKUP(C33, Genre!$A$2:$B$23,2)  &amp; "')),"</f>
        <v>((SELECT movie_id FROM Movie WHERE movie_name = 'Interstellar'), (SELECT genre_id FROM Genre WHERE genre_name = 'Adventure')),</v>
      </c>
    </row>
    <row r="34" spans="1:5" ht="15.95" customHeight="1" x14ac:dyDescent="0.25">
      <c r="A34">
        <v>6</v>
      </c>
      <c r="B34">
        <v>2</v>
      </c>
      <c r="C34">
        <v>9</v>
      </c>
      <c r="E34" t="str">
        <f>"((SELECT movie_id FROM Movie WHERE movie_name = '" &amp; VLOOKUP(B34, $A$2:$B$8,2) &amp; "'), (SELECT genre_id FROM Genre WHERE genre_name = '" &amp; VLOOKUP(C34, Genre!$A$2:$B$23,2)  &amp; "')),"</f>
        <v>((SELECT movie_id FROM Movie WHERE movie_name = 'Interstellar'), (SELECT genre_id FROM Genre WHERE genre_name = 'Thriller')),</v>
      </c>
    </row>
    <row r="35" spans="1:5" ht="15.95" customHeight="1" x14ac:dyDescent="0.25">
      <c r="A35">
        <v>7</v>
      </c>
      <c r="B35">
        <v>3</v>
      </c>
      <c r="C35">
        <v>12</v>
      </c>
      <c r="E35" t="str">
        <f>"((SELECT movie_id FROM Movie WHERE movie_name = '" &amp; VLOOKUP(B35, $A$2:$B$8,2) &amp; "'), (SELECT genre_id FROM Genre WHERE genre_name = '" &amp; VLOOKUP(C35, Genre!$A$2:$B$23,2)  &amp; "')),"</f>
        <v>((SELECT movie_id FROM Movie WHERE movie_name = 'Amélie'), (SELECT genre_id FROM Genre WHERE genre_name = 'Romance')),</v>
      </c>
    </row>
    <row r="36" spans="1:5" ht="15.95" customHeight="1" x14ac:dyDescent="0.25">
      <c r="A36">
        <v>8</v>
      </c>
      <c r="B36">
        <v>3</v>
      </c>
      <c r="C36">
        <v>4</v>
      </c>
      <c r="E36" t="str">
        <f>"((SELECT movie_id FROM Movie WHERE movie_name = '" &amp; VLOOKUP(B36, $A$2:$B$8,2) &amp; "'), (SELECT genre_id FROM Genre WHERE genre_name = '" &amp; VLOOKUP(C36, Genre!$A$2:$B$23,2)  &amp; "')),"</f>
        <v>((SELECT movie_id FROM Movie WHERE movie_name = 'Amélie'), (SELECT genre_id FROM Genre WHERE genre_name = 'Comedy')),</v>
      </c>
    </row>
    <row r="37" spans="1:5" ht="15.95" customHeight="1" x14ac:dyDescent="0.25">
      <c r="A37">
        <v>9</v>
      </c>
      <c r="B37">
        <v>4</v>
      </c>
      <c r="C37">
        <v>10</v>
      </c>
      <c r="E37" t="str">
        <f>"((SELECT movie_id FROM Movie WHERE movie_name = '" &amp; VLOOKUP(B37, $A$2:$B$8,2) &amp; "'), (SELECT genre_id FROM Genre WHERE genre_name = '" &amp; VLOOKUP(C37, Genre!$A$2:$B$23,2)  &amp; "')),"</f>
        <v>((SELECT movie_id FROM Movie WHERE movie_name = 'The Shining'), (SELECT genre_id FROM Genre WHERE genre_name = 'Horror')),</v>
      </c>
    </row>
    <row r="38" spans="1:5" ht="15.95" customHeight="1" x14ac:dyDescent="0.25">
      <c r="A38">
        <v>10</v>
      </c>
      <c r="B38">
        <v>4</v>
      </c>
      <c r="C38">
        <v>20</v>
      </c>
      <c r="E38" t="str">
        <f>"((SELECT movie_id FROM Movie WHERE movie_name = '" &amp; VLOOKUP(B38, $A$2:$B$8,2) &amp; "'), (SELECT genre_id FROM Genre WHERE genre_name = '" &amp; VLOOKUP(C38, Genre!$A$2:$B$23,2)  &amp; "')),"</f>
        <v>((SELECT movie_id FROM Movie WHERE movie_name = 'The Shining'), (SELECT genre_id FROM Genre WHERE genre_name = 'Mystery')),</v>
      </c>
    </row>
    <row r="39" spans="1:5" ht="15.95" customHeight="1" x14ac:dyDescent="0.25">
      <c r="A39">
        <v>11</v>
      </c>
      <c r="B39">
        <v>5</v>
      </c>
      <c r="C39">
        <v>11</v>
      </c>
      <c r="E39" t="str">
        <f>"((SELECT movie_id FROM Movie WHERE movie_name = '" &amp; VLOOKUP(B39, $A$2:$B$8,2) &amp; "'), (SELECT genre_id FROM Genre WHERE genre_name = '" &amp; VLOOKUP(C39, Genre!$A$2:$B$23,2)  &amp; "')),"</f>
        <v>((SELECT movie_id FROM Movie WHERE movie_name = 'Everything Everywhere All at Once'), (SELECT genre_id FROM Genre WHERE genre_name = 'Sci-Fi')),</v>
      </c>
    </row>
    <row r="40" spans="1:5" ht="15.95" customHeight="1" x14ac:dyDescent="0.25">
      <c r="A40">
        <v>12</v>
      </c>
      <c r="B40">
        <v>5</v>
      </c>
      <c r="C40">
        <v>4</v>
      </c>
      <c r="E40" t="str">
        <f>"((SELECT movie_id FROM Movie WHERE movie_name = '" &amp; VLOOKUP(B40, $A$2:$B$8,2) &amp; "'), (SELECT genre_id FROM Genre WHERE genre_name = '" &amp; VLOOKUP(C40, Genre!$A$2:$B$23,2)  &amp; "')),"</f>
        <v>((SELECT movie_id FROM Movie WHERE movie_name = 'Everything Everywhere All at Once'), (SELECT genre_id FROM Genre WHERE genre_name = 'Comedy')),</v>
      </c>
    </row>
    <row r="41" spans="1:5" ht="15.95" customHeight="1" x14ac:dyDescent="0.25">
      <c r="A41">
        <v>13</v>
      </c>
      <c r="B41">
        <v>5</v>
      </c>
      <c r="C41">
        <v>20</v>
      </c>
      <c r="E41" t="str">
        <f>"((SELECT movie_id FROM Movie WHERE movie_name = '" &amp; VLOOKUP(B41, $A$2:$B$8,2) &amp; "'), (SELECT genre_id FROM Genre WHERE genre_name = '" &amp; VLOOKUP(C41, Genre!$A$2:$B$23,2)  &amp; "')),"</f>
        <v>((SELECT movie_id FROM Movie WHERE movie_name = 'Everything Everywhere All at Once'), (SELECT genre_id FROM Genre WHERE genre_name = 'Mystery')),</v>
      </c>
    </row>
    <row r="42" spans="1:5" ht="15.95" customHeight="1" x14ac:dyDescent="0.25">
      <c r="A42">
        <v>14</v>
      </c>
      <c r="B42">
        <v>6</v>
      </c>
      <c r="C42">
        <v>2</v>
      </c>
      <c r="E42" t="str">
        <f>"((SELECT movie_id FROM Movie WHERE movie_name = '" &amp; VLOOKUP(B42, $A$2:$B$8,2) &amp; "'), (SELECT genre_id FROM Genre WHERE genre_name = '" &amp; VLOOKUP(C42, Genre!$A$2:$B$23,2)  &amp; "')),"</f>
        <v>((SELECT movie_id FROM Movie WHERE movie_name = 'Encanto'), (SELECT genre_id FROM Genre WHERE genre_name = 'Kids')),</v>
      </c>
    </row>
    <row r="43" spans="1:5" ht="15.95" customHeight="1" x14ac:dyDescent="0.25">
      <c r="A43">
        <v>15</v>
      </c>
      <c r="B43">
        <v>6</v>
      </c>
      <c r="C43">
        <v>3</v>
      </c>
      <c r="E43" t="str">
        <f>"((SELECT movie_id FROM Movie WHERE movie_name = '" &amp; VLOOKUP(B43, $A$2:$B$8,2) &amp; "'), (SELECT genre_id FROM Genre WHERE genre_name = '" &amp; VLOOKUP(C43, Genre!$A$2:$B$23,2)  &amp; "')),"</f>
        <v>((SELECT movie_id FROM Movie WHERE movie_name = 'Encanto'), (SELECT genre_id FROM Genre WHERE genre_name = 'Family')),</v>
      </c>
    </row>
    <row r="44" spans="1:5" ht="15.95" customHeight="1" x14ac:dyDescent="0.25">
      <c r="A44">
        <v>16</v>
      </c>
      <c r="B44">
        <v>6</v>
      </c>
      <c r="C44">
        <v>8</v>
      </c>
      <c r="E44" t="str">
        <f>"((SELECT movie_id FROM Movie WHERE movie_name = '" &amp; VLOOKUP(B44, $A$2:$B$8,2) &amp; "'), (SELECT genre_id FROM Genre WHERE genre_name = '" &amp; VLOOKUP(C44, Genre!$A$2:$B$23,2)  &amp; "')),"</f>
        <v>((SELECT movie_id FROM Movie WHERE movie_name = 'Encanto'), (SELECT genre_id FROM Genre WHERE genre_name = 'Musical')),</v>
      </c>
    </row>
    <row r="45" spans="1:5" ht="15.95" customHeight="1" x14ac:dyDescent="0.25">
      <c r="A45">
        <v>17</v>
      </c>
      <c r="B45">
        <v>6</v>
      </c>
      <c r="C45">
        <v>17</v>
      </c>
      <c r="E45" t="str">
        <f>"((SELECT movie_id FROM Movie WHERE movie_name = '" &amp; VLOOKUP(B45, $A$2:$B$8,2) &amp; "'), (SELECT genre_id FROM Genre WHERE genre_name = '" &amp; VLOOKUP(C45, Genre!$A$2:$B$23,2)  &amp; "')),"</f>
        <v>((SELECT movie_id FROM Movie WHERE movie_name = 'Encanto'), (SELECT genre_id FROM Genre WHERE genre_name = 'Adventure')),</v>
      </c>
    </row>
    <row r="46" spans="1:5" ht="15.95" customHeight="1" x14ac:dyDescent="0.25">
      <c r="A46">
        <v>18</v>
      </c>
      <c r="B46">
        <v>7</v>
      </c>
      <c r="C46">
        <v>3</v>
      </c>
      <c r="E46" t="str">
        <f>"((SELECT movie_id FROM Movie WHERE movie_name = '" &amp; VLOOKUP(B46, $A$2:$B$8,2) &amp; "'), (SELECT genre_id FROM Genre WHERE genre_name = '" &amp; VLOOKUP(C46, Genre!$A$2:$B$23,2)  &amp; "')),"</f>
        <v>((SELECT movie_id FROM Movie WHERE movie_name = 'Bee Movie'), (SELECT genre_id FROM Genre WHERE genre_name = 'Family')),</v>
      </c>
    </row>
    <row r="47" spans="1:5" ht="15.95" customHeight="1" x14ac:dyDescent="0.25">
      <c r="A47">
        <v>19</v>
      </c>
      <c r="B47">
        <v>7</v>
      </c>
      <c r="C47">
        <v>4</v>
      </c>
      <c r="E47" t="str">
        <f>"((SELECT movie_id FROM Movie WHERE movie_name = '" &amp; VLOOKUP(B47, $A$2:$B$8,2) &amp; "'), (SELECT genre_id FROM Genre WHERE genre_name = '" &amp; VLOOKUP(C47, Genre!$A$2:$B$23,2)  &amp; "')),"</f>
        <v>((SELECT movie_id FROM Movie WHERE movie_name = 'Bee Movie'), (SELECT genre_id FROM Genre WHERE genre_name = 'Comedy')),</v>
      </c>
    </row>
    <row r="48" spans="1:5" ht="15.95" customHeight="1" x14ac:dyDescent="0.25">
      <c r="A48">
        <v>20</v>
      </c>
      <c r="B48">
        <v>7</v>
      </c>
      <c r="C48">
        <v>15</v>
      </c>
      <c r="E48" t="str">
        <f>"((SELECT movie_id FROM Movie WHERE movie_name = '" &amp; VLOOKUP(B48, $A$2:$B$8,2) &amp; "'), (SELECT genre_id FROM Genre WHERE genre_name = '" &amp; VLOOKUP(C48, Genre!$A$2:$B$23,2)  &amp; "')),"</f>
        <v>((SELECT movie_id FROM Movie WHERE movie_name = 'Bee Movie'), (SELECT genre_id FROM Genre WHERE genre_name = 'Action')),</v>
      </c>
    </row>
    <row r="49" spans="1:8" ht="15.95" customHeight="1" x14ac:dyDescent="0.25">
      <c r="A49">
        <v>21</v>
      </c>
      <c r="B49">
        <v>7</v>
      </c>
      <c r="C49">
        <v>17</v>
      </c>
      <c r="E49" t="str">
        <f>"((SELECT movie_id FROM Movie WHERE movie_name = '" &amp; VLOOKUP(B49, $A$2:$B$8,2) &amp; "'), (SELECT genre_id FROM Genre WHERE genre_name = '" &amp; VLOOKUP(C49, Genre!$A$2:$B$23,2)  &amp; "')),"</f>
        <v>((SELECT movie_id FROM Movie WHERE movie_name = 'Bee Movie'), (SELECT genre_id FROM Genre WHERE genre_name = 'Adventure')),</v>
      </c>
    </row>
    <row r="50" spans="1:8" ht="15.95" customHeight="1" x14ac:dyDescent="0.25">
      <c r="A50">
        <v>22</v>
      </c>
      <c r="B50">
        <v>7</v>
      </c>
      <c r="C50">
        <v>16</v>
      </c>
      <c r="E50" t="str">
        <f>"((SELECT movie_id FROM Movie WHERE movie_name = '" &amp; VLOOKUP(B50, $A$2:$B$8,2) &amp; "'), (SELECT genre_id FROM Genre WHERE genre_name = '" &amp; VLOOKUP(C50, Genre!$A$2:$B$23,2)  &amp; "')),"</f>
        <v>((SELECT movie_id FROM Movie WHERE movie_name = 'Bee Movie'), (SELECT genre_id FROM Genre WHERE genre_name = 'Cult Classic')),</v>
      </c>
    </row>
    <row r="54" spans="1:8" ht="15.95" customHeight="1" x14ac:dyDescent="0.25">
      <c r="H54" t="s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942F-E7DC-4F4A-B5C3-7BCEE7B487E2}">
  <dimension ref="A1:D23"/>
  <sheetViews>
    <sheetView workbookViewId="0">
      <selection activeCell="D2" sqref="D2:D23"/>
    </sheetView>
  </sheetViews>
  <sheetFormatPr defaultRowHeight="15" x14ac:dyDescent="0.25"/>
  <cols>
    <col min="1" max="1" width="20.7109375" customWidth="1"/>
    <col min="4" max="4" width="22" customWidth="1"/>
  </cols>
  <sheetData>
    <row r="1" spans="1:4" x14ac:dyDescent="0.25">
      <c r="A1" t="s">
        <v>30</v>
      </c>
      <c r="B1" t="s">
        <v>56</v>
      </c>
    </row>
    <row r="2" spans="1:4" x14ac:dyDescent="0.25">
      <c r="A2">
        <v>1</v>
      </c>
      <c r="B2" t="s">
        <v>34</v>
      </c>
      <c r="D2" t="str">
        <f>"("&amp;A2&amp;", '"&amp;B2&amp;"'),"</f>
        <v>(1, 'Documentary'),</v>
      </c>
    </row>
    <row r="3" spans="1:4" x14ac:dyDescent="0.25">
      <c r="A3">
        <v>2</v>
      </c>
      <c r="B3" t="s">
        <v>35</v>
      </c>
      <c r="D3" t="str">
        <f t="shared" ref="D3:D23" si="0">"("&amp;A3&amp;", '"&amp;B3&amp;"'),"</f>
        <v>(2, 'Kids'),</v>
      </c>
    </row>
    <row r="4" spans="1:4" x14ac:dyDescent="0.25">
      <c r="A4">
        <v>3</v>
      </c>
      <c r="B4" t="s">
        <v>36</v>
      </c>
      <c r="D4" t="str">
        <f t="shared" si="0"/>
        <v>(3, 'Family'),</v>
      </c>
    </row>
    <row r="5" spans="1:4" x14ac:dyDescent="0.25">
      <c r="A5">
        <v>4</v>
      </c>
      <c r="B5" t="s">
        <v>37</v>
      </c>
      <c r="D5" t="str">
        <f t="shared" si="0"/>
        <v>(4, 'Comedy'),</v>
      </c>
    </row>
    <row r="6" spans="1:4" x14ac:dyDescent="0.25">
      <c r="A6">
        <v>5</v>
      </c>
      <c r="B6" t="s">
        <v>38</v>
      </c>
      <c r="D6" t="str">
        <f t="shared" si="0"/>
        <v>(5, 'Independent'),</v>
      </c>
    </row>
    <row r="7" spans="1:4" x14ac:dyDescent="0.25">
      <c r="A7">
        <v>6</v>
      </c>
      <c r="B7" t="s">
        <v>39</v>
      </c>
      <c r="D7" t="str">
        <f t="shared" si="0"/>
        <v>(6, 'International'),</v>
      </c>
    </row>
    <row r="8" spans="1:4" x14ac:dyDescent="0.25">
      <c r="A8">
        <v>7</v>
      </c>
      <c r="B8" t="s">
        <v>40</v>
      </c>
      <c r="D8" t="str">
        <f t="shared" si="0"/>
        <v>(7, 'Drama'),</v>
      </c>
    </row>
    <row r="9" spans="1:4" x14ac:dyDescent="0.25">
      <c r="A9">
        <v>8</v>
      </c>
      <c r="B9" t="s">
        <v>41</v>
      </c>
      <c r="D9" t="str">
        <f t="shared" si="0"/>
        <v>(8, 'Musical'),</v>
      </c>
    </row>
    <row r="10" spans="1:4" x14ac:dyDescent="0.25">
      <c r="A10">
        <v>9</v>
      </c>
      <c r="B10" t="s">
        <v>42</v>
      </c>
      <c r="D10" t="str">
        <f t="shared" si="0"/>
        <v>(9, 'Thriller'),</v>
      </c>
    </row>
    <row r="11" spans="1:4" x14ac:dyDescent="0.25">
      <c r="A11">
        <v>10</v>
      </c>
      <c r="B11" t="s">
        <v>43</v>
      </c>
      <c r="D11" t="str">
        <f t="shared" si="0"/>
        <v>(10, 'Horror'),</v>
      </c>
    </row>
    <row r="12" spans="1:4" x14ac:dyDescent="0.25">
      <c r="A12">
        <v>11</v>
      </c>
      <c r="B12" t="s">
        <v>44</v>
      </c>
      <c r="D12" t="str">
        <f t="shared" si="0"/>
        <v>(11, 'Sci-Fi'),</v>
      </c>
    </row>
    <row r="13" spans="1:4" x14ac:dyDescent="0.25">
      <c r="A13">
        <v>12</v>
      </c>
      <c r="B13" t="s">
        <v>45</v>
      </c>
      <c r="D13" t="str">
        <f t="shared" si="0"/>
        <v>(12, 'Romance'),</v>
      </c>
    </row>
    <row r="14" spans="1:4" x14ac:dyDescent="0.25">
      <c r="A14">
        <v>13</v>
      </c>
      <c r="B14" t="s">
        <v>46</v>
      </c>
      <c r="D14" t="str">
        <f t="shared" si="0"/>
        <v>(13, 'Animated'),</v>
      </c>
    </row>
    <row r="15" spans="1:4" x14ac:dyDescent="0.25">
      <c r="A15">
        <v>14</v>
      </c>
      <c r="B15" t="s">
        <v>47</v>
      </c>
      <c r="D15" t="str">
        <f t="shared" si="0"/>
        <v>(14, 'Sports'),</v>
      </c>
    </row>
    <row r="16" spans="1:4" x14ac:dyDescent="0.25">
      <c r="A16">
        <v>15</v>
      </c>
      <c r="B16" t="s">
        <v>48</v>
      </c>
      <c r="D16" t="str">
        <f t="shared" si="0"/>
        <v>(15, 'Action'),</v>
      </c>
    </row>
    <row r="17" spans="1:4" x14ac:dyDescent="0.25">
      <c r="A17">
        <v>16</v>
      </c>
      <c r="B17" t="s">
        <v>49</v>
      </c>
      <c r="D17" t="str">
        <f t="shared" si="0"/>
        <v>(16, 'Cult Classic'),</v>
      </c>
    </row>
    <row r="18" spans="1:4" x14ac:dyDescent="0.25">
      <c r="A18">
        <v>17</v>
      </c>
      <c r="B18" t="s">
        <v>50</v>
      </c>
      <c r="D18" t="str">
        <f t="shared" si="0"/>
        <v>(17, 'Adventure'),</v>
      </c>
    </row>
    <row r="19" spans="1:4" x14ac:dyDescent="0.25">
      <c r="A19">
        <v>18</v>
      </c>
      <c r="B19" t="s">
        <v>51</v>
      </c>
      <c r="D19" t="str">
        <f t="shared" si="0"/>
        <v>(18, 'LGBTQ+'),</v>
      </c>
    </row>
    <row r="20" spans="1:4" x14ac:dyDescent="0.25">
      <c r="A20">
        <v>19</v>
      </c>
      <c r="B20" t="s">
        <v>52</v>
      </c>
      <c r="D20" t="str">
        <f t="shared" si="0"/>
        <v>(19, 'Crime'),</v>
      </c>
    </row>
    <row r="21" spans="1:4" x14ac:dyDescent="0.25">
      <c r="A21">
        <v>20</v>
      </c>
      <c r="B21" t="s">
        <v>53</v>
      </c>
      <c r="D21" t="str">
        <f t="shared" si="0"/>
        <v>(20, 'Mystery'),</v>
      </c>
    </row>
    <row r="22" spans="1:4" x14ac:dyDescent="0.25">
      <c r="A22">
        <v>21</v>
      </c>
      <c r="B22" t="s">
        <v>54</v>
      </c>
      <c r="D22" t="str">
        <f t="shared" si="0"/>
        <v>(21, 'Fantasy'),</v>
      </c>
    </row>
    <row r="23" spans="1:4" x14ac:dyDescent="0.25">
      <c r="A23">
        <v>22</v>
      </c>
      <c r="B23" t="s">
        <v>55</v>
      </c>
      <c r="D23" t="str">
        <f t="shared" si="0"/>
        <v>(22, 'Historical'),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7F57-4170-4063-B031-4422564C3E2F}">
  <dimension ref="A1:E7"/>
  <sheetViews>
    <sheetView workbookViewId="0">
      <selection activeCell="E2" sqref="E2:E7"/>
    </sheetView>
  </sheetViews>
  <sheetFormatPr defaultRowHeight="15" x14ac:dyDescent="0.25"/>
  <cols>
    <col min="1" max="1" width="16.140625" customWidth="1"/>
    <col min="2" max="2" width="25.140625" customWidth="1"/>
    <col min="3" max="3" width="17" customWidth="1"/>
  </cols>
  <sheetData>
    <row r="1" spans="1:5" x14ac:dyDescent="0.25">
      <c r="A1" t="s">
        <v>58</v>
      </c>
      <c r="B1" t="s">
        <v>59</v>
      </c>
      <c r="C1" t="s">
        <v>60</v>
      </c>
      <c r="E1" t="s">
        <v>57</v>
      </c>
    </row>
    <row r="2" spans="1:5" x14ac:dyDescent="0.25">
      <c r="A2">
        <v>1</v>
      </c>
      <c r="B2" t="s">
        <v>61</v>
      </c>
      <c r="C2">
        <v>300</v>
      </c>
      <c r="E2" t="str">
        <f>"('" &amp; B2 &amp; "', " &amp; C2 &amp; "),"</f>
        <v>('IncrediFilms Rogers Park', 300),</v>
      </c>
    </row>
    <row r="3" spans="1:5" x14ac:dyDescent="0.25">
      <c r="A3">
        <v>2</v>
      </c>
      <c r="B3" t="s">
        <v>62</v>
      </c>
      <c r="C3">
        <v>500</v>
      </c>
      <c r="E3" t="str">
        <f t="shared" ref="E3:E7" si="0">"('" &amp; B3 &amp; "', " &amp; C3 &amp; "),"</f>
        <v>('IncrediFilms Wicker Park', 500),</v>
      </c>
    </row>
    <row r="4" spans="1:5" x14ac:dyDescent="0.25">
      <c r="A4">
        <v>3</v>
      </c>
      <c r="B4" t="s">
        <v>63</v>
      </c>
      <c r="C4">
        <v>300</v>
      </c>
      <c r="E4" t="str">
        <f t="shared" si="0"/>
        <v>('IncrediFilms Uptown', 300),</v>
      </c>
    </row>
    <row r="5" spans="1:5" x14ac:dyDescent="0.25">
      <c r="A5">
        <v>4</v>
      </c>
      <c r="B5" t="s">
        <v>64</v>
      </c>
      <c r="C5">
        <v>250</v>
      </c>
      <c r="E5" t="str">
        <f t="shared" si="0"/>
        <v>('IncrediFilms Lincoln Square', 250),</v>
      </c>
    </row>
    <row r="6" spans="1:5" x14ac:dyDescent="0.25">
      <c r="A6">
        <v>5</v>
      </c>
      <c r="B6" t="s">
        <v>65</v>
      </c>
      <c r="C6">
        <v>250</v>
      </c>
      <c r="E6" t="str">
        <f t="shared" si="0"/>
        <v>('IncrediFilms North Center', 250),</v>
      </c>
    </row>
    <row r="7" spans="1:5" x14ac:dyDescent="0.25">
      <c r="A7">
        <v>6</v>
      </c>
      <c r="B7" t="s">
        <v>66</v>
      </c>
      <c r="C7">
        <v>250</v>
      </c>
      <c r="E7" t="str">
        <f t="shared" si="0"/>
        <v>('IncrediFilms Lake View', 250),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4BDC-5B67-4B3B-BBF9-BFDAB07CF2D9}">
  <dimension ref="A1:G8"/>
  <sheetViews>
    <sheetView workbookViewId="0">
      <selection activeCell="G2" sqref="G2:G8"/>
    </sheetView>
  </sheetViews>
  <sheetFormatPr defaultRowHeight="15" x14ac:dyDescent="0.25"/>
  <cols>
    <col min="1" max="1" width="19.5703125" customWidth="1"/>
    <col min="2" max="2" width="25.140625" style="4" customWidth="1"/>
    <col min="3" max="3" width="20.5703125" customWidth="1"/>
    <col min="4" max="4" width="25.28515625" customWidth="1"/>
  </cols>
  <sheetData>
    <row r="1" spans="1:7" x14ac:dyDescent="0.25">
      <c r="A1" t="s">
        <v>67</v>
      </c>
      <c r="B1" s="4" t="s">
        <v>68</v>
      </c>
      <c r="C1" t="s">
        <v>0</v>
      </c>
      <c r="D1" t="s">
        <v>69</v>
      </c>
      <c r="G1" t="s">
        <v>76</v>
      </c>
    </row>
    <row r="2" spans="1:7" x14ac:dyDescent="0.25">
      <c r="A2">
        <v>1</v>
      </c>
      <c r="B2" s="4" t="s">
        <v>70</v>
      </c>
      <c r="C2">
        <v>1</v>
      </c>
      <c r="D2">
        <v>1</v>
      </c>
      <c r="G2" t="str">
        <f>"('" &amp; B2 &amp; "', (SELECT movie_id FROM Movie WHERE movie_name =  '" &amp; VLOOKUP(C2,'Movie and Movie_Genre'!$A$2:$B$8, 2) &amp; "'), (SELECT theater_id FROM Theater WHERE theater_name = '" &amp; VLOOKUP(D2, Theater!$A$2:$B$7, 2) &amp;"')),"</f>
        <v>('2023-02-10 16:00:00', (SELECT movie_id FROM Movie WHERE movie_name =  'Dr. Strangelove or: How I Learned to Stop Worrying and Love the Bomb'), (SELECT theater_id FROM Theater WHERE theater_name = 'IncrediFilms Rogers Park')),</v>
      </c>
    </row>
    <row r="3" spans="1:7" x14ac:dyDescent="0.25">
      <c r="A3">
        <v>2</v>
      </c>
      <c r="B3" s="4" t="s">
        <v>71</v>
      </c>
      <c r="C3">
        <v>2</v>
      </c>
      <c r="D3">
        <v>4</v>
      </c>
      <c r="G3" t="str">
        <f>"('" &amp; B3 &amp; "', (SELECT movie_id FROM Movie WHERE movie_name =  '" &amp; VLOOKUP(C3,'Movie and Movie_Genre'!$A$2:$B$8, 2) &amp; "'), (SELECT theater_id FROM Theater WHERE theater_name = '" &amp; VLOOKUP(D3, Theater!$A$2:$B$7, 2) &amp;"')),"</f>
        <v>('2023-02-10 15:00:00', (SELECT movie_id FROM Movie WHERE movie_name =  'Interstellar'), (SELECT theater_id FROM Theater WHERE theater_name = 'IncrediFilms Lincoln Square')),</v>
      </c>
    </row>
    <row r="4" spans="1:7" x14ac:dyDescent="0.25">
      <c r="A4">
        <v>3</v>
      </c>
      <c r="B4" s="4" t="s">
        <v>72</v>
      </c>
      <c r="C4">
        <v>2</v>
      </c>
      <c r="D4">
        <v>4</v>
      </c>
      <c r="G4" t="str">
        <f>"('" &amp; B4 &amp; "', (SELECT movie_id FROM Movie WHERE movie_name =  '" &amp; VLOOKUP(C4,'Movie and Movie_Genre'!$A$2:$B$8, 2) &amp; "'), (SELECT theater_id FROM Theater WHERE theater_name = '" &amp; VLOOKUP(D4, Theater!$A$2:$B$7, 2) &amp;"')),"</f>
        <v>('2023-02-14 17:00:00', (SELECT movie_id FROM Movie WHERE movie_name =  'Interstellar'), (SELECT theater_id FROM Theater WHERE theater_name = 'IncrediFilms Lincoln Square')),</v>
      </c>
    </row>
    <row r="5" spans="1:7" x14ac:dyDescent="0.25">
      <c r="A5">
        <v>4</v>
      </c>
      <c r="B5" s="4" t="s">
        <v>73</v>
      </c>
      <c r="C5">
        <v>7</v>
      </c>
      <c r="D5">
        <v>2</v>
      </c>
      <c r="G5" t="str">
        <f>"('" &amp; B5 &amp; "', (SELECT movie_id FROM Movie WHERE movie_name =  '" &amp; VLOOKUP(C5,'Movie and Movie_Genre'!$A$2:$B$8, 2) &amp; "'), (SELECT theater_id FROM Theater WHERE theater_name = '" &amp; VLOOKUP(D5, Theater!$A$2:$B$7, 2) &amp;"')),"</f>
        <v>('2023-02-14 18:00:00', (SELECT movie_id FROM Movie WHERE movie_name =  'Bee Movie'), (SELECT theater_id FROM Theater WHERE theater_name = 'IncrediFilms Wicker Park')),</v>
      </c>
    </row>
    <row r="6" spans="1:7" x14ac:dyDescent="0.25">
      <c r="A6">
        <v>5</v>
      </c>
      <c r="B6" s="4" t="s">
        <v>73</v>
      </c>
      <c r="C6">
        <v>7</v>
      </c>
      <c r="D6">
        <v>1</v>
      </c>
      <c r="G6" t="str">
        <f>"('" &amp; B6 &amp; "', (SELECT movie_id FROM Movie WHERE movie_name =  '" &amp; VLOOKUP(C6,'Movie and Movie_Genre'!$A$2:$B$8, 2) &amp; "'), (SELECT theater_id FROM Theater WHERE theater_name = '" &amp; VLOOKUP(D6, Theater!$A$2:$B$7, 2) &amp;"')),"</f>
        <v>('2023-02-14 18:00:00', (SELECT movie_id FROM Movie WHERE movie_name =  'Bee Movie'), (SELECT theater_id FROM Theater WHERE theater_name = 'IncrediFilms Rogers Park')),</v>
      </c>
    </row>
    <row r="7" spans="1:7" x14ac:dyDescent="0.25">
      <c r="A7">
        <v>6</v>
      </c>
      <c r="B7" s="4" t="s">
        <v>74</v>
      </c>
      <c r="C7">
        <v>3</v>
      </c>
      <c r="D7">
        <v>5</v>
      </c>
      <c r="G7" t="str">
        <f>"('" &amp; B7 &amp; "', (SELECT movie_id FROM Movie WHERE movie_name =  '" &amp; VLOOKUP(C7,'Movie and Movie_Genre'!$A$2:$B$8, 2) &amp; "'), (SELECT theater_id FROM Theater WHERE theater_name = '" &amp; VLOOKUP(D7, Theater!$A$2:$B$7, 2) &amp;"')),"</f>
        <v>('2023-02-16 12:00:00', (SELECT movie_id FROM Movie WHERE movie_name =  'Amélie'), (SELECT theater_id FROM Theater WHERE theater_name = 'IncrediFilms North Center')),</v>
      </c>
    </row>
    <row r="8" spans="1:7" x14ac:dyDescent="0.25">
      <c r="A8">
        <v>7</v>
      </c>
      <c r="B8" s="4" t="s">
        <v>75</v>
      </c>
      <c r="C8">
        <v>4</v>
      </c>
      <c r="D8">
        <v>1</v>
      </c>
      <c r="G8" t="str">
        <f>"('" &amp; B8 &amp; "', (SELECT movie_id FROM Movie WHERE movie_name =  '" &amp; VLOOKUP(C8,'Movie and Movie_Genre'!$A$2:$B$8, 2) &amp; "'), (SELECT theater_id FROM Theater WHERE theater_name = '" &amp; VLOOKUP(D8, Theater!$A$2:$B$7, 2) &amp;"')),"</f>
        <v>('2023-02-16 15:30:00', (SELECT movie_id FROM Movie WHERE movie_name =  'The Shining'), (SELECT theater_id FROM Theater WHERE theater_name = 'IncrediFilms Rogers Park')),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5EC-3622-4D04-AFB5-B7C2426900B0}">
  <dimension ref="A1:I27"/>
  <sheetViews>
    <sheetView topLeftCell="E1" workbookViewId="0">
      <selection activeCell="I20" sqref="I20:I25"/>
    </sheetView>
  </sheetViews>
  <sheetFormatPr defaultRowHeight="15" x14ac:dyDescent="0.25"/>
  <cols>
    <col min="1" max="1" width="18.5703125" customWidth="1"/>
    <col min="2" max="2" width="24.140625" customWidth="1"/>
    <col min="3" max="3" width="22" customWidth="1"/>
    <col min="4" max="4" width="24.5703125" customWidth="1"/>
    <col min="5" max="6" width="34.5703125" customWidth="1"/>
    <col min="7" max="7" width="38.5703125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5">
      <c r="A2">
        <v>1</v>
      </c>
      <c r="B2" t="s">
        <v>82</v>
      </c>
      <c r="C2" t="s">
        <v>83</v>
      </c>
      <c r="D2" s="5">
        <v>28278</v>
      </c>
      <c r="E2" t="s">
        <v>84</v>
      </c>
    </row>
    <row r="3" spans="1:5" x14ac:dyDescent="0.25">
      <c r="A3">
        <v>2</v>
      </c>
      <c r="B3" t="s">
        <v>85</v>
      </c>
      <c r="C3" t="s">
        <v>86</v>
      </c>
      <c r="D3" s="5">
        <v>28027</v>
      </c>
      <c r="E3" t="s">
        <v>87</v>
      </c>
    </row>
    <row r="4" spans="1:5" x14ac:dyDescent="0.25">
      <c r="A4">
        <v>3</v>
      </c>
      <c r="B4" t="s">
        <v>88</v>
      </c>
      <c r="C4" t="s">
        <v>89</v>
      </c>
      <c r="D4" s="5">
        <v>33459</v>
      </c>
      <c r="E4" t="s">
        <v>90</v>
      </c>
    </row>
    <row r="5" spans="1:5" x14ac:dyDescent="0.25">
      <c r="A5">
        <v>4</v>
      </c>
      <c r="B5" t="s">
        <v>91</v>
      </c>
      <c r="C5" t="s">
        <v>92</v>
      </c>
      <c r="D5" s="5">
        <v>23802</v>
      </c>
      <c r="E5" t="s">
        <v>93</v>
      </c>
    </row>
    <row r="6" spans="1:5" x14ac:dyDescent="0.25">
      <c r="A6">
        <v>5</v>
      </c>
      <c r="B6" t="s">
        <v>94</v>
      </c>
      <c r="C6" t="s">
        <v>95</v>
      </c>
      <c r="D6" s="5">
        <v>32815</v>
      </c>
      <c r="E6" t="s">
        <v>96</v>
      </c>
    </row>
    <row r="7" spans="1:5" x14ac:dyDescent="0.25">
      <c r="A7">
        <v>6</v>
      </c>
      <c r="B7" t="s">
        <v>97</v>
      </c>
      <c r="C7" t="s">
        <v>98</v>
      </c>
      <c r="D7" s="5">
        <v>16941</v>
      </c>
      <c r="E7" t="s">
        <v>93</v>
      </c>
    </row>
    <row r="8" spans="1:5" x14ac:dyDescent="0.25">
      <c r="A8">
        <v>7</v>
      </c>
      <c r="B8" t="s">
        <v>99</v>
      </c>
      <c r="C8" t="s">
        <v>100</v>
      </c>
      <c r="D8" s="5">
        <v>37041</v>
      </c>
      <c r="E8" t="s">
        <v>101</v>
      </c>
    </row>
    <row r="9" spans="1:5" x14ac:dyDescent="0.25">
      <c r="A9">
        <v>8</v>
      </c>
      <c r="B9" t="s">
        <v>102</v>
      </c>
      <c r="C9" t="s">
        <v>103</v>
      </c>
      <c r="D9" s="5">
        <v>43071</v>
      </c>
      <c r="E9" t="s">
        <v>93</v>
      </c>
    </row>
    <row r="17" spans="1:9" x14ac:dyDescent="0.25">
      <c r="A17" t="s">
        <v>104</v>
      </c>
    </row>
    <row r="19" spans="1:9" x14ac:dyDescent="0.25">
      <c r="A19" t="s">
        <v>111</v>
      </c>
      <c r="B19" t="s">
        <v>77</v>
      </c>
      <c r="C19" t="s">
        <v>113</v>
      </c>
      <c r="D19" t="s">
        <v>114</v>
      </c>
      <c r="E19" t="s">
        <v>105</v>
      </c>
      <c r="F19" t="s">
        <v>106</v>
      </c>
      <c r="G19" t="s">
        <v>107</v>
      </c>
      <c r="I19" t="s">
        <v>76</v>
      </c>
    </row>
    <row r="20" spans="1:9" x14ac:dyDescent="0.25">
      <c r="A20">
        <v>1</v>
      </c>
      <c r="B20">
        <v>2</v>
      </c>
      <c r="C20" t="str">
        <f>VLOOKUP(B20,$A$2:$C$9,2)</f>
        <v>Stephanie</v>
      </c>
      <c r="D20" t="str">
        <f>VLOOKUP(B20,$A$2:$C$9,3)</f>
        <v>Helmsley</v>
      </c>
      <c r="E20">
        <v>5</v>
      </c>
      <c r="F20" s="6">
        <v>9</v>
      </c>
      <c r="G20" t="s">
        <v>108</v>
      </c>
      <c r="I20" t="str">
        <f>"((SELECT customer_id FROM Customer WHERE first_name = '" &amp; C20  &amp; "' AND last_name = '" &amp; D20 &amp; "'), (SELECT showtime_id from Showtime WHERE showtime_date_time = '" &amp; VLOOKUP(E20, Showtime!$A$2:$D$8,2) &amp; "' AND theater_id = '" &amp; VLOOKUP(E20, Showtime!$A$2:$D$8,4) &amp; "'), " &amp; F20 &amp; ", '" &amp; G20 &amp; "'),"</f>
        <v>((SELECT customer_id FROM Customer WHERE first_name = 'Stephanie' AND last_name = 'Helmsley'), (SELECT showtime_id from Showtime WHERE showtime_date_time = '2023-02-14 18:00:00' AND theater_id = '1'), 9, 'CREDIT'),</v>
      </c>
    </row>
    <row r="21" spans="1:9" x14ac:dyDescent="0.25">
      <c r="A21">
        <v>2</v>
      </c>
      <c r="B21">
        <v>2</v>
      </c>
      <c r="C21" t="str">
        <f t="shared" ref="C21:C25" si="0">VLOOKUP(B21,$A$2:$C$9,2)</f>
        <v>Stephanie</v>
      </c>
      <c r="D21" t="str">
        <f t="shared" ref="D21:D25" si="1">VLOOKUP(B21,$A$2:$C$9,3)</f>
        <v>Helmsley</v>
      </c>
      <c r="E21">
        <v>6</v>
      </c>
      <c r="F21" s="6">
        <v>5</v>
      </c>
      <c r="G21" t="s">
        <v>108</v>
      </c>
      <c r="I21" t="str">
        <f>"((SELECT customer_id FROM Customer WHERE first_name = '" &amp; C21  &amp; "' AND last_name = '" &amp; D21 &amp; "'), (SELECT showtime_id from Showtime WHERE showtime_date_time = '" &amp; VLOOKUP(E21, Showtime!$A$2:$D$8,2) &amp; "' AND theater_id = '" &amp; VLOOKUP(E21, Showtime!$A$2:$D$8,4) &amp; "'), " &amp; F21 &amp; ", '" &amp; G21 &amp; "'),"</f>
        <v>((SELECT customer_id FROM Customer WHERE first_name = 'Stephanie' AND last_name = 'Helmsley'), (SELECT showtime_id from Showtime WHERE showtime_date_time = '2023-02-16 12:00:00' AND theater_id = '5'), 5, 'CREDIT'),</v>
      </c>
    </row>
    <row r="22" spans="1:9" x14ac:dyDescent="0.25">
      <c r="A22">
        <v>3</v>
      </c>
      <c r="B22">
        <v>8</v>
      </c>
      <c r="C22" t="str">
        <f t="shared" si="0"/>
        <v>Em</v>
      </c>
      <c r="D22" t="str">
        <f t="shared" si="1"/>
        <v>Patterson</v>
      </c>
      <c r="E22">
        <v>1</v>
      </c>
      <c r="F22" s="6">
        <v>9</v>
      </c>
      <c r="G22" t="s">
        <v>109</v>
      </c>
      <c r="I22" t="str">
        <f>"((SELECT customer_id FROM Customer WHERE first_name = '" &amp; C22  &amp; "' AND last_name = '" &amp; D22 &amp; "'), (SELECT showtime_id from Showtime WHERE showtime_date_time = '" &amp; VLOOKUP(E22, Showtime!$A$2:$D$8,2) &amp; "' AND theater_id = '" &amp; VLOOKUP(E22, Showtime!$A$2:$D$8,4) &amp; "'), " &amp; F22 &amp; ", '" &amp; G22 &amp; "'),"</f>
        <v>((SELECT customer_id FROM Customer WHERE first_name = 'Em' AND last_name = 'Patterson'), (SELECT showtime_id from Showtime WHERE showtime_date_time = '2023-02-10 16:00:00' AND theater_id = '1'), 9, 'CASH'),</v>
      </c>
    </row>
    <row r="23" spans="1:9" x14ac:dyDescent="0.25">
      <c r="A23">
        <v>4</v>
      </c>
      <c r="B23">
        <v>6</v>
      </c>
      <c r="C23" t="str">
        <f t="shared" si="0"/>
        <v>Andre</v>
      </c>
      <c r="D23" t="str">
        <f t="shared" si="1"/>
        <v>Giant</v>
      </c>
      <c r="E23">
        <v>1</v>
      </c>
      <c r="F23" s="6">
        <v>9</v>
      </c>
      <c r="G23" t="s">
        <v>110</v>
      </c>
      <c r="I23" t="str">
        <f>"((SELECT customer_id FROM Customer WHERE first_name = '" &amp; C23  &amp; "' AND last_name = '" &amp; D23 &amp; "'), (SELECT showtime_id from Showtime WHERE showtime_date_time = '" &amp; VLOOKUP(E23, Showtime!$A$2:$D$8,2) &amp; "' AND theater_id = '" &amp; VLOOKUP(E23, Showtime!$A$2:$D$8,4) &amp; "'), " &amp; F23 &amp; ", '" &amp; G23 &amp; "'),"</f>
        <v>((SELECT customer_id FROM Customer WHERE first_name = 'Andre' AND last_name = 'Giant'), (SELECT showtime_id from Showtime WHERE showtime_date_time = '2023-02-10 16:00:00' AND theater_id = '1'), 9, 'DEBIT'),</v>
      </c>
    </row>
    <row r="24" spans="1:9" x14ac:dyDescent="0.25">
      <c r="A24">
        <v>5</v>
      </c>
      <c r="B24">
        <v>3</v>
      </c>
      <c r="C24" t="str">
        <f t="shared" si="0"/>
        <v>Alexa</v>
      </c>
      <c r="D24" t="str">
        <f t="shared" si="1"/>
        <v>Bliss</v>
      </c>
      <c r="E24">
        <v>2</v>
      </c>
      <c r="F24" s="6">
        <v>9</v>
      </c>
      <c r="G24" t="s">
        <v>108</v>
      </c>
      <c r="I24" t="str">
        <f>"((SELECT customer_id FROM Customer WHERE first_name = '" &amp; C24  &amp; "' AND last_name = '" &amp; D24 &amp; "'), (SELECT showtime_id from Showtime WHERE showtime_date_time = '" &amp; VLOOKUP(E24, Showtime!$A$2:$D$8,2) &amp; "' AND theater_id = '" &amp; VLOOKUP(E24, Showtime!$A$2:$D$8,4) &amp; "'), " &amp; F24 &amp; ", '" &amp; G24 &amp; "'),"</f>
        <v>((SELECT customer_id FROM Customer WHERE first_name = 'Alexa' AND last_name = 'Bliss'), (SELECT showtime_id from Showtime WHERE showtime_date_time = '2023-02-10 15:00:00' AND theater_id = '4'), 9, 'CREDIT'),</v>
      </c>
    </row>
    <row r="25" spans="1:9" x14ac:dyDescent="0.25">
      <c r="A25">
        <v>6</v>
      </c>
      <c r="B25">
        <v>4</v>
      </c>
      <c r="C25" t="str">
        <f t="shared" si="0"/>
        <v>Booker</v>
      </c>
      <c r="D25" t="str">
        <f t="shared" si="1"/>
        <v>T</v>
      </c>
      <c r="E25">
        <v>4</v>
      </c>
      <c r="F25" s="6">
        <v>9</v>
      </c>
      <c r="G25" t="s">
        <v>109</v>
      </c>
      <c r="I25" t="str">
        <f>"((SELECT customer_id FROM Customer WHERE first_name = '" &amp; C25  &amp; "' AND last_name = '" &amp; D25 &amp; "'), (SELECT showtime_id from Showtime WHERE showtime_date_time = '" &amp; VLOOKUP(E25, Showtime!$A$2:$D$8,2) &amp; "' AND theater_id = '" &amp; VLOOKUP(E25, Showtime!$A$2:$D$8,4) &amp; "'), " &amp; F25 &amp; ", '" &amp; G25 &amp; "'),"</f>
        <v>((SELECT customer_id FROM Customer WHERE first_name = 'Booker' AND last_name = 'T'), (SELECT showtime_id from Showtime WHERE showtime_date_time = '2023-02-14 18:00:00' AND theater_id = '2'), 9, 'CASH'),</v>
      </c>
    </row>
    <row r="26" spans="1:9" x14ac:dyDescent="0.25">
      <c r="C26" s="6"/>
    </row>
    <row r="27" spans="1:9" x14ac:dyDescent="0.25"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 and Movie_Genre</vt:lpstr>
      <vt:lpstr>Genre</vt:lpstr>
      <vt:lpstr>Theater</vt:lpstr>
      <vt:lpstr>Showtime</vt:lpstr>
      <vt:lpstr>Customer and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2023-02-09T04:52:52Z</dcterms:created>
  <dcterms:modified xsi:type="dcterms:W3CDTF">2023-02-10T02:30:32Z</dcterms:modified>
</cp:coreProperties>
</file>