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<sst xmlns="http://schemas.openxmlformats.org/spreadsheetml/2006/main" count="70" uniqueCount="43">
  <si>
    <t xml:space="preserve">month days</t>
  </si>
  <si>
    <t xml:space="preserve">description</t>
  </si>
  <si>
    <t xml:space="preserve">value</t>
  </si>
  <si>
    <t xml:space="preserve">date</t>
  </si>
  <si>
    <t xml:space="preserve">n of days</t>
  </si>
  <si>
    <t xml:space="preserve">carried_debt</t>
  </si>
  <si>
    <t xml:space="preserve">inmonth_amount</t>
  </si>
  <si>
    <t xml:space="preserve">nextrefmonth</t>
  </si>
  <si>
    <t xml:space="preserve">duedate</t>
  </si>
  <si>
    <t xml:space="preserve">incidence fine fraction</t>
  </si>
  <si>
    <t xml:space="preserve">fix monthly interest</t>
  </si>
  <si>
    <t xml:space="preserve">monetary correction fraction</t>
  </si>
  <si>
    <t xml:space="preserve">payment</t>
  </si>
  <si>
    <t xml:space="preserve">balance</t>
  </si>
  <si>
    <t xml:space="preserve">increase</t>
  </si>
  <si>
    <t xml:space="preserve">days in fraction</t>
  </si>
  <si>
    <t xml:space="preserve">Dif 1-0</t>
  </si>
  <si>
    <t xml:space="preserve">payment 1</t>
  </si>
  <si>
    <t xml:space="preserve">After P1</t>
  </si>
  <si>
    <t xml:space="preserve">balance after rebate (payment)</t>
  </si>
  <si>
    <t xml:space="preserve">local_debt</t>
  </si>
  <si>
    <t xml:space="preserve">balance after increase</t>
  </si>
  <si>
    <t xml:space="preserve">Dif 10-0</t>
  </si>
  <si>
    <t xml:space="preserve">payment 2</t>
  </si>
  <si>
    <t xml:space="preserve">After P2</t>
  </si>
  <si>
    <t xml:space="preserve">incidence</t>
  </si>
  <si>
    <t xml:space="preserve">basevalue</t>
  </si>
  <si>
    <t xml:space="preserve">After IncFine</t>
  </si>
  <si>
    <t xml:space="preserve">After IncFine correction</t>
  </si>
  <si>
    <t xml:space="preserve">increase due to incid</t>
  </si>
  <si>
    <t xml:space="preserve">Dif 11-0</t>
  </si>
  <si>
    <t xml:space="preserve">Dif 11-11</t>
  </si>
  <si>
    <t xml:space="preserve">Payment 3</t>
  </si>
  <si>
    <t xml:space="preserve">After P3</t>
  </si>
  <si>
    <t xml:space="preserve">Dif 27-11</t>
  </si>
  <si>
    <t xml:space="preserve">Payment 4</t>
  </si>
  <si>
    <t xml:space="preserve">After P4</t>
  </si>
  <si>
    <t xml:space="preserve">Dif 30-11</t>
  </si>
  <si>
    <t xml:space="preserve">Payment 5</t>
  </si>
  <si>
    <t xml:space="preserve">After P5</t>
  </si>
  <si>
    <t xml:space="preserve">closing</t>
  </si>
  <si>
    <t xml:space="preserve">balance closed</t>
  </si>
  <si>
    <t xml:space="preserve">dif 30-11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</si>
</sst>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D/M/YYYY"/>
    <numFmt numFmtId="167" formatCode="#,##0.00"/>
    <numFmt numFmtId="168" formatCode="_(* #,##0_);_(* \(#,##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DEEBF7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BE5D6"/>
        <bgColor rgb="FFFFF2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54" zoomScaleNormal="154" zoomScalePageLayoutView="100" workbookViewId="0">
      <selection pane="topLeft" activeCell="E19" activeCellId="0" sqref="E19"/>
    </sheetView>
  </sheetViews>
  <sheetFormatPr defaultRowHeight="15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7.14"/>
    <col collapsed="false" customWidth="true" hidden="false" outlineLevel="0" max="3" min="3" style="0" width="11.14"/>
    <col collapsed="false" customWidth="false" hidden="false" outlineLevel="0" max="4" min="4" style="0" width="11.43"/>
    <col collapsed="false" customWidth="true" hidden="false" outlineLevel="0" max="5" min="5" style="0" width="12.71"/>
    <col collapsed="false" customWidth="true" hidden="false" outlineLevel="0" max="10" min="6" style="0" width="8.53"/>
    <col collapsed="false" customWidth="true" hidden="false" outlineLevel="0" max="11" min="11" style="0" width="12.85"/>
    <col collapsed="false" customWidth="true" hidden="false" outlineLevel="0" max="1025" min="12" style="0" width="8.53"/>
  </cols>
  <sheetData>
    <row r="1" customFormat="false" ht="15" hidden="false" customHeight="false" outlineLevel="0" collapsed="false">
      <c r="E1" s="0" t="s">
        <v>0</v>
      </c>
      <c r="F1" s="0" t="n">
        <v>30</v>
      </c>
    </row>
    <row r="2" customFormat="false" ht="13.8" hidden="false" customHeight="false" outlineLevel="0" collapsed="false">
      <c r="B2" s="1" t="s">
        <v>1</v>
      </c>
      <c r="C2" s="2" t="s">
        <v>2</v>
      </c>
      <c r="D2" s="2" t="s">
        <v>3</v>
      </c>
      <c r="E2" s="2" t="s">
        <v>4</v>
      </c>
      <c r="F2" s="2"/>
    </row>
    <row r="3" customFormat="false" ht="14.6" hidden="false" customHeight="false" outlineLevel="0" collapsed="false">
      <c r="A3" s="3"/>
      <c r="B3" s="4" t="s">
        <v>5</v>
      </c>
      <c r="C3" s="5" t="n">
        <v>15000</v>
      </c>
      <c r="D3" s="6"/>
      <c r="E3" s="7"/>
      <c r="F3" s="8"/>
      <c r="G3" s="3"/>
      <c r="H3" s="9"/>
      <c r="I3" s="10"/>
      <c r="J3" s="11"/>
      <c r="K3" s="12"/>
      <c r="L3" s="13"/>
      <c r="M3" s="3"/>
    </row>
    <row r="4" customFormat="false" ht="15" hidden="false" customHeight="false" outlineLevel="0" collapsed="false">
      <c r="A4" s="3"/>
      <c r="B4" s="4" t="s">
        <v>6</v>
      </c>
      <c r="C4" s="5" t="n">
        <v>3500</v>
      </c>
      <c r="D4" s="6"/>
      <c r="E4" s="7"/>
      <c r="F4" s="8"/>
      <c r="G4" s="3"/>
      <c r="H4" s="4"/>
      <c r="I4" s="6"/>
      <c r="J4" s="6"/>
      <c r="K4" s="7"/>
      <c r="L4" s="8"/>
      <c r="M4" s="3"/>
    </row>
    <row r="5" customFormat="false" ht="15" hidden="false" customHeight="false" outlineLevel="0" collapsed="false">
      <c r="A5" s="3"/>
      <c r="B5" s="4" t="s">
        <v>7</v>
      </c>
      <c r="C5" s="14" t="n">
        <v>43647</v>
      </c>
      <c r="D5" s="6"/>
      <c r="E5" s="7"/>
      <c r="F5" s="8"/>
      <c r="G5" s="3"/>
      <c r="H5" s="4"/>
      <c r="I5" s="6"/>
      <c r="J5" s="6"/>
      <c r="K5" s="7"/>
      <c r="L5" s="8"/>
      <c r="M5" s="3"/>
    </row>
    <row r="6" customFormat="false" ht="15" hidden="false" customHeight="false" outlineLevel="0" collapsed="false">
      <c r="A6" s="3"/>
      <c r="B6" s="4" t="s">
        <v>8</v>
      </c>
      <c r="C6" s="14" t="n">
        <v>43626</v>
      </c>
      <c r="D6" s="6"/>
      <c r="E6" s="6"/>
      <c r="F6" s="8"/>
      <c r="G6" s="3"/>
      <c r="H6" s="4"/>
      <c r="I6" s="6"/>
      <c r="J6" s="6"/>
      <c r="K6" s="6"/>
      <c r="L6" s="8"/>
      <c r="M6" s="3"/>
    </row>
    <row r="7" customFormat="false" ht="30" hidden="false" customHeight="false" outlineLevel="0" collapsed="false">
      <c r="A7" s="3"/>
      <c r="B7" s="4" t="s">
        <v>9</v>
      </c>
      <c r="C7" s="6" t="n">
        <v>0.1</v>
      </c>
      <c r="D7" s="6"/>
      <c r="E7" s="6"/>
      <c r="F7" s="8"/>
      <c r="G7" s="3"/>
      <c r="H7" s="4"/>
      <c r="I7" s="6"/>
      <c r="J7" s="6"/>
      <c r="K7" s="6"/>
      <c r="L7" s="8"/>
      <c r="M7" s="3"/>
    </row>
    <row r="8" customFormat="false" ht="30" hidden="false" customHeight="false" outlineLevel="0" collapsed="false">
      <c r="A8" s="3"/>
      <c r="B8" s="4" t="s">
        <v>10</v>
      </c>
      <c r="C8" s="6" t="n">
        <v>0.01</v>
      </c>
      <c r="D8" s="6"/>
      <c r="E8" s="6"/>
      <c r="F8" s="8"/>
      <c r="G8" s="3"/>
      <c r="H8" s="4"/>
      <c r="I8" s="6"/>
      <c r="J8" s="6"/>
      <c r="K8" s="6"/>
      <c r="L8" s="8"/>
      <c r="M8" s="3"/>
    </row>
    <row r="9" customFormat="false" ht="45" hidden="false" customHeight="false" outlineLevel="0" collapsed="false">
      <c r="A9" s="3"/>
      <c r="B9" s="4" t="s">
        <v>11</v>
      </c>
      <c r="C9" s="6" t="n">
        <v>0.003</v>
      </c>
      <c r="D9" s="6"/>
      <c r="E9" s="6"/>
      <c r="F9" s="8"/>
      <c r="G9" s="3"/>
      <c r="H9" s="4"/>
      <c r="I9" s="6"/>
      <c r="J9" s="6"/>
      <c r="K9" s="6"/>
      <c r="L9" s="8"/>
      <c r="M9" s="3"/>
    </row>
    <row r="10" customFormat="false" ht="15" hidden="false" customHeight="false" outlineLevel="0" collapsed="false">
      <c r="A10" s="3" t="n">
        <v>1</v>
      </c>
      <c r="B10" s="4" t="s">
        <v>12</v>
      </c>
      <c r="C10" s="6" t="n">
        <v>1000</v>
      </c>
      <c r="D10" s="14" t="n">
        <v>43617</v>
      </c>
      <c r="E10" s="6"/>
      <c r="F10" s="8"/>
      <c r="G10" s="3"/>
      <c r="H10" s="4"/>
      <c r="I10" s="6"/>
      <c r="J10" s="6"/>
      <c r="K10" s="6"/>
      <c r="L10" s="8"/>
      <c r="M10" s="3"/>
    </row>
    <row r="11" customFormat="false" ht="15" hidden="false" customHeight="false" outlineLevel="0" collapsed="false">
      <c r="A11" s="3" t="n">
        <v>2</v>
      </c>
      <c r="B11" s="4" t="s">
        <v>12</v>
      </c>
      <c r="C11" s="6" t="n">
        <v>3500</v>
      </c>
      <c r="D11" s="14" t="n">
        <v>43626</v>
      </c>
      <c r="E11" s="7"/>
      <c r="F11" s="8"/>
      <c r="G11" s="3"/>
      <c r="H11" s="4"/>
      <c r="I11" s="6"/>
      <c r="J11" s="6"/>
      <c r="K11" s="7"/>
      <c r="L11" s="8"/>
      <c r="M11" s="3"/>
    </row>
    <row r="12" customFormat="false" ht="15" hidden="false" customHeight="false" outlineLevel="0" collapsed="false">
      <c r="A12" s="3" t="n">
        <v>3</v>
      </c>
      <c r="B12" s="4" t="s">
        <v>12</v>
      </c>
      <c r="C12" s="6" t="n">
        <v>3500</v>
      </c>
      <c r="D12" s="14" t="n">
        <v>43627</v>
      </c>
      <c r="E12" s="7"/>
      <c r="F12" s="8"/>
      <c r="G12" s="3"/>
      <c r="H12" s="4"/>
      <c r="I12" s="6"/>
      <c r="J12" s="6"/>
      <c r="K12" s="7"/>
      <c r="L12" s="8"/>
      <c r="M12" s="3"/>
    </row>
    <row r="13" customFormat="false" ht="15" hidden="false" customHeight="false" outlineLevel="0" collapsed="false">
      <c r="A13" s="0" t="n">
        <v>4</v>
      </c>
      <c r="B13" s="4" t="s">
        <v>12</v>
      </c>
      <c r="C13" s="6" t="n">
        <v>4000</v>
      </c>
      <c r="D13" s="14" t="n">
        <v>43643</v>
      </c>
      <c r="E13" s="6"/>
      <c r="F13" s="8"/>
      <c r="G13" s="3"/>
      <c r="H13" s="4"/>
      <c r="I13" s="6"/>
      <c r="J13" s="6"/>
      <c r="K13" s="6"/>
      <c r="L13" s="8"/>
      <c r="M13" s="3"/>
    </row>
    <row r="14" customFormat="false" ht="15" hidden="false" customHeight="false" outlineLevel="0" collapsed="false">
      <c r="A14" s="0" t="n">
        <v>5</v>
      </c>
      <c r="B14" s="4" t="s">
        <v>12</v>
      </c>
      <c r="C14" s="15" t="n">
        <v>2500</v>
      </c>
      <c r="D14" s="14" t="n">
        <v>43646</v>
      </c>
      <c r="E14" s="16"/>
      <c r="F14" s="17"/>
      <c r="H14" s="18"/>
      <c r="I14" s="16"/>
      <c r="J14" s="16"/>
      <c r="K14" s="16"/>
      <c r="L14" s="17"/>
    </row>
    <row r="15" customFormat="false" ht="13.8" hidden="false" customHeight="false" outlineLevel="0" collapsed="false">
      <c r="B15" s="19" t="s">
        <v>13</v>
      </c>
      <c r="C15" s="20" t="n">
        <f aca="false">C3+C4</f>
        <v>18500</v>
      </c>
      <c r="F15" s="17"/>
      <c r="H15" s="18"/>
      <c r="I15" s="16"/>
      <c r="J15" s="16"/>
      <c r="K15" s="16"/>
      <c r="L15" s="17"/>
    </row>
    <row r="16" customFormat="false" ht="15" hidden="false" customHeight="false" outlineLevel="0" collapsed="false">
      <c r="B16" s="19" t="s">
        <v>14</v>
      </c>
      <c r="C16" s="21" t="n">
        <f aca="false">C18*($C$7+$C$8)*(E17/$F$1)</f>
        <v>3.66666666666667</v>
      </c>
      <c r="D16" s="22"/>
      <c r="E16" s="23" t="n">
        <v>43617</v>
      </c>
      <c r="F16" s="17"/>
      <c r="H16" s="18"/>
      <c r="I16" s="16"/>
      <c r="J16" s="16"/>
      <c r="K16" s="16"/>
      <c r="L16" s="17"/>
    </row>
    <row r="17" customFormat="false" ht="15" hidden="false" customHeight="false" outlineLevel="0" collapsed="false">
      <c r="B17" s="19" t="s">
        <v>13</v>
      </c>
      <c r="C17" s="21" t="n">
        <f aca="false">C15+C16</f>
        <v>18503.6666666667</v>
      </c>
      <c r="D17" s="22" t="s">
        <v>15</v>
      </c>
      <c r="E17" s="22" t="n">
        <v>1</v>
      </c>
      <c r="F17" s="17" t="s">
        <v>16</v>
      </c>
      <c r="H17" s="18"/>
      <c r="I17" s="24"/>
      <c r="J17" s="16"/>
      <c r="K17" s="24"/>
      <c r="L17" s="17"/>
    </row>
    <row r="18" customFormat="false" ht="13.8" hidden="false" customHeight="false" outlineLevel="0" collapsed="false">
      <c r="B18" s="19" t="s">
        <v>17</v>
      </c>
      <c r="C18" s="25" t="n">
        <v>1000</v>
      </c>
      <c r="F18" s="17"/>
      <c r="H18" s="18"/>
      <c r="I18" s="24"/>
      <c r="J18" s="16"/>
      <c r="K18" s="24"/>
      <c r="L18" s="17"/>
    </row>
    <row r="19" customFormat="false" ht="28.7" hidden="false" customHeight="false" outlineLevel="0" collapsed="false">
      <c r="A19" s="26" t="s">
        <v>18</v>
      </c>
      <c r="B19" s="27" t="s">
        <v>19</v>
      </c>
      <c r="C19" s="28" t="n">
        <f aca="false">C17-C18</f>
        <v>17503.6666666667</v>
      </c>
      <c r="D19" s="29" t="s">
        <v>20</v>
      </c>
      <c r="E19" s="29" t="n">
        <f aca="false">C3-C18</f>
        <v>14000</v>
      </c>
      <c r="F19" s="17"/>
      <c r="H19" s="18"/>
      <c r="I19" s="16"/>
      <c r="J19" s="16"/>
      <c r="K19" s="24"/>
      <c r="L19" s="17"/>
    </row>
    <row r="20" customFormat="false" ht="15" hidden="false" customHeight="false" outlineLevel="0" collapsed="false">
      <c r="A20" s="26"/>
      <c r="B20" s="30" t="s">
        <v>14</v>
      </c>
      <c r="C20" s="31" t="n">
        <f aca="false">C22*($C$7+$C$8)*(E21/$F$1)</f>
        <v>128.333333333333</v>
      </c>
      <c r="D20" s="32"/>
      <c r="E20" s="33" t="n">
        <v>43626</v>
      </c>
      <c r="F20" s="17"/>
      <c r="H20" s="18"/>
      <c r="I20" s="16"/>
      <c r="J20" s="16"/>
      <c r="K20" s="24"/>
      <c r="L20" s="17"/>
    </row>
    <row r="21" customFormat="false" ht="13.8" hidden="false" customHeight="false" outlineLevel="0" collapsed="false">
      <c r="B21" s="30" t="s">
        <v>21</v>
      </c>
      <c r="C21" s="31" t="n">
        <f aca="false">C19+C20</f>
        <v>17632</v>
      </c>
      <c r="D21" s="32" t="s">
        <v>15</v>
      </c>
      <c r="E21" s="32" t="n">
        <v>10</v>
      </c>
      <c r="F21" s="17" t="s">
        <v>22</v>
      </c>
      <c r="H21" s="34"/>
      <c r="I21" s="34"/>
      <c r="J21" s="34"/>
      <c r="K21" s="35"/>
      <c r="L21" s="17"/>
    </row>
    <row r="22" customFormat="false" ht="14.6" hidden="false" customHeight="false" outlineLevel="0" collapsed="false">
      <c r="B22" s="27" t="s">
        <v>23</v>
      </c>
      <c r="C22" s="36" t="n">
        <v>3500</v>
      </c>
      <c r="D22" s="32"/>
      <c r="E22" s="32"/>
      <c r="F22" s="17"/>
      <c r="H22" s="34"/>
      <c r="I22" s="34"/>
      <c r="J22" s="34"/>
      <c r="K22" s="35"/>
      <c r="L22" s="17"/>
    </row>
    <row r="23" customFormat="false" ht="28.7" hidden="false" customHeight="false" outlineLevel="0" collapsed="false">
      <c r="B23" s="27" t="s">
        <v>19</v>
      </c>
      <c r="C23" s="31" t="n">
        <f aca="false">C21-C22</f>
        <v>14132</v>
      </c>
      <c r="F23" s="17"/>
      <c r="H23" s="34"/>
      <c r="I23" s="34"/>
      <c r="J23" s="34"/>
      <c r="K23" s="35"/>
      <c r="L23" s="17"/>
    </row>
    <row r="24" customFormat="false" ht="14.9" hidden="false" customHeight="false" outlineLevel="0" collapsed="false">
      <c r="A24" s="26" t="s">
        <v>24</v>
      </c>
      <c r="B24" s="37" t="s">
        <v>25</v>
      </c>
      <c r="C24" s="38" t="n">
        <f aca="false">E24*C7</f>
        <v>350</v>
      </c>
      <c r="D24" s="39" t="s">
        <v>26</v>
      </c>
      <c r="E24" s="40" t="n">
        <f aca="false">C4</f>
        <v>3500</v>
      </c>
      <c r="F24" s="17"/>
      <c r="H24" s="34"/>
      <c r="I24" s="34"/>
      <c r="J24" s="34"/>
      <c r="K24" s="16"/>
      <c r="L24" s="17"/>
    </row>
    <row r="25" customFormat="false" ht="25.3" hidden="false" customHeight="false" outlineLevel="0" collapsed="false">
      <c r="A25" s="41" t="s">
        <v>27</v>
      </c>
      <c r="B25" s="30" t="s">
        <v>13</v>
      </c>
      <c r="C25" s="31" t="n">
        <f aca="false">C23+C24</f>
        <v>14482</v>
      </c>
      <c r="D25" s="22"/>
      <c r="E25" s="23"/>
      <c r="F25" s="17"/>
      <c r="H25" s="18"/>
      <c r="I25" s="16"/>
      <c r="J25" s="16"/>
      <c r="K25" s="16"/>
      <c r="L25" s="17"/>
    </row>
    <row r="26" customFormat="false" ht="37" hidden="false" customHeight="false" outlineLevel="0" collapsed="false">
      <c r="A26" s="42" t="s">
        <v>28</v>
      </c>
      <c r="B26" s="43" t="s">
        <v>29</v>
      </c>
      <c r="C26" s="31" t="n">
        <f aca="false">C25*($C$8+$C$9)*(E27/$F$1)</f>
        <v>69.0308666666667</v>
      </c>
      <c r="D26" s="32"/>
      <c r="E26" s="33" t="n">
        <v>43627</v>
      </c>
      <c r="F26" s="17"/>
      <c r="H26" s="18"/>
      <c r="I26" s="16"/>
      <c r="J26" s="16"/>
      <c r="K26" s="35"/>
      <c r="L26" s="17"/>
    </row>
    <row r="27" customFormat="false" ht="15" hidden="false" customHeight="false" outlineLevel="0" collapsed="false">
      <c r="B27" s="30" t="s">
        <v>13</v>
      </c>
      <c r="C27" s="31" t="n">
        <f aca="false">C25+C26</f>
        <v>14551.0308666667</v>
      </c>
      <c r="D27" s="32" t="s">
        <v>15</v>
      </c>
      <c r="E27" s="32" t="n">
        <v>11</v>
      </c>
      <c r="F27" s="17" t="s">
        <v>30</v>
      </c>
      <c r="H27" s="18"/>
      <c r="I27" s="16"/>
      <c r="J27" s="16"/>
      <c r="K27" s="35"/>
      <c r="L27" s="17"/>
    </row>
    <row r="28" customFormat="false" ht="15" hidden="false" customHeight="false" outlineLevel="0" collapsed="false">
      <c r="B28" s="19" t="s">
        <v>14</v>
      </c>
      <c r="C28" s="21" t="n">
        <f aca="false">E27*($C$7+$C$8)*(E29/$F$1)</f>
        <v>0</v>
      </c>
      <c r="D28" s="22"/>
      <c r="E28" s="23" t="n">
        <v>43627</v>
      </c>
      <c r="F28" s="17"/>
      <c r="H28" s="18"/>
      <c r="I28" s="16"/>
      <c r="J28" s="16"/>
      <c r="K28" s="35"/>
      <c r="L28" s="17"/>
    </row>
    <row r="29" customFormat="false" ht="13.8" hidden="false" customHeight="false" outlineLevel="0" collapsed="false">
      <c r="B29" s="19" t="s">
        <v>13</v>
      </c>
      <c r="C29" s="21" t="n">
        <f aca="false">C27+C28</f>
        <v>14551.0308666667</v>
      </c>
      <c r="D29" s="22" t="s">
        <v>15</v>
      </c>
      <c r="E29" s="22" t="n">
        <v>0</v>
      </c>
      <c r="F29" s="17" t="s">
        <v>31</v>
      </c>
      <c r="H29" s="18"/>
      <c r="I29" s="16"/>
      <c r="J29" s="16"/>
      <c r="K29" s="35"/>
      <c r="L29" s="17"/>
    </row>
    <row r="30" customFormat="false" ht="13.8" hidden="false" customHeight="false" outlineLevel="0" collapsed="false">
      <c r="B30" s="19" t="s">
        <v>14</v>
      </c>
      <c r="C30" s="31" t="n">
        <f aca="false">C32*($C$7+$C$8)*(E29/$F$1)</f>
        <v>0</v>
      </c>
      <c r="D30" s="22"/>
      <c r="E30" s="22"/>
      <c r="F30" s="17"/>
      <c r="H30" s="18"/>
      <c r="I30" s="16"/>
      <c r="J30" s="16"/>
      <c r="K30" s="35"/>
      <c r="L30" s="17"/>
    </row>
    <row r="31" customFormat="false" ht="14.6" hidden="false" customHeight="false" outlineLevel="0" collapsed="false">
      <c r="B31" s="27" t="s">
        <v>32</v>
      </c>
      <c r="C31" s="36" t="n">
        <v>3500</v>
      </c>
      <c r="D31" s="22"/>
      <c r="E31" s="22"/>
      <c r="F31" s="17"/>
      <c r="H31" s="18"/>
      <c r="I31" s="16"/>
      <c r="J31" s="16"/>
      <c r="K31" s="35"/>
      <c r="L31" s="17"/>
    </row>
    <row r="32" customFormat="false" ht="28.7" hidden="false" customHeight="false" outlineLevel="0" collapsed="false">
      <c r="A32" s="26" t="s">
        <v>33</v>
      </c>
      <c r="B32" s="27" t="s">
        <v>19</v>
      </c>
      <c r="C32" s="28" t="n">
        <f aca="false">C29-C31</f>
        <v>11051.0308666667</v>
      </c>
      <c r="F32" s="17"/>
      <c r="H32" s="18"/>
      <c r="I32" s="16"/>
      <c r="J32" s="16"/>
      <c r="K32" s="35"/>
      <c r="L32" s="17"/>
    </row>
    <row r="33" customFormat="false" ht="13.8" hidden="false" customHeight="false" outlineLevel="0" collapsed="false">
      <c r="B33" s="19" t="s">
        <v>14</v>
      </c>
      <c r="C33" s="21" t="n">
        <f aca="false">C35*($C$8+$C$9)*(E34/$F$1)</f>
        <v>27.7333333333333</v>
      </c>
      <c r="D33" s="22"/>
      <c r="E33" s="14" t="n">
        <v>43643</v>
      </c>
      <c r="F33" s="17"/>
      <c r="H33" s="18"/>
      <c r="I33" s="16"/>
      <c r="J33" s="16"/>
      <c r="K33" s="35"/>
      <c r="L33" s="17"/>
    </row>
    <row r="34" customFormat="false" ht="13.8" hidden="false" customHeight="false" outlineLevel="0" collapsed="false">
      <c r="B34" s="19" t="s">
        <v>13</v>
      </c>
      <c r="C34" s="31" t="n">
        <f aca="false">C32+C33</f>
        <v>11078.7642</v>
      </c>
      <c r="D34" s="22" t="s">
        <v>15</v>
      </c>
      <c r="E34" s="22" t="n">
        <v>16</v>
      </c>
      <c r="F34" s="17" t="s">
        <v>34</v>
      </c>
      <c r="H34" s="18"/>
      <c r="I34" s="16"/>
      <c r="J34" s="16"/>
      <c r="K34" s="35"/>
      <c r="L34" s="17"/>
    </row>
    <row r="35" customFormat="false" ht="14.6" hidden="false" customHeight="false" outlineLevel="0" collapsed="false">
      <c r="B35" s="27" t="s">
        <v>35</v>
      </c>
      <c r="C35" s="36" t="n">
        <v>4000</v>
      </c>
      <c r="D35" s="22"/>
      <c r="E35" s="22"/>
      <c r="F35" s="17"/>
      <c r="H35" s="18"/>
      <c r="I35" s="16"/>
      <c r="J35" s="16"/>
      <c r="K35" s="35"/>
      <c r="L35" s="17"/>
    </row>
    <row r="36" customFormat="false" ht="28.7" hidden="false" customHeight="false" outlineLevel="0" collapsed="false">
      <c r="A36" s="26" t="s">
        <v>36</v>
      </c>
      <c r="B36" s="27" t="s">
        <v>19</v>
      </c>
      <c r="C36" s="28" t="n">
        <f aca="false">C34-C35</f>
        <v>7078.7642</v>
      </c>
      <c r="F36" s="17"/>
      <c r="H36" s="18"/>
      <c r="I36" s="16"/>
      <c r="J36" s="16"/>
      <c r="K36" s="35"/>
      <c r="L36" s="17"/>
    </row>
    <row r="37" customFormat="false" ht="13.8" hidden="false" customHeight="false" outlineLevel="0" collapsed="false">
      <c r="B37" s="19" t="s">
        <v>14</v>
      </c>
      <c r="C37" s="21" t="n">
        <f aca="false">C39*($C$8+$C$9)*(E38/$F$1)</f>
        <v>20.5833333333333</v>
      </c>
      <c r="D37" s="22"/>
      <c r="E37" s="14" t="n">
        <v>43646</v>
      </c>
      <c r="F37" s="17"/>
      <c r="H37" s="18"/>
      <c r="I37" s="16"/>
      <c r="J37" s="16"/>
      <c r="K37" s="35"/>
      <c r="L37" s="17"/>
    </row>
    <row r="38" customFormat="false" ht="13.8" hidden="false" customHeight="false" outlineLevel="0" collapsed="false">
      <c r="B38" s="19" t="s">
        <v>13</v>
      </c>
      <c r="C38" s="31" t="n">
        <f aca="false">C36+C37</f>
        <v>7099.34753333333</v>
      </c>
      <c r="D38" s="22" t="s">
        <v>15</v>
      </c>
      <c r="E38" s="22" t="n">
        <v>19</v>
      </c>
      <c r="F38" s="17" t="s">
        <v>37</v>
      </c>
      <c r="H38" s="18"/>
      <c r="I38" s="16"/>
      <c r="J38" s="16"/>
      <c r="K38" s="35"/>
      <c r="L38" s="17"/>
    </row>
    <row r="39" customFormat="false" ht="14.6" hidden="false" customHeight="false" outlineLevel="0" collapsed="false">
      <c r="B39" s="27" t="s">
        <v>38</v>
      </c>
      <c r="C39" s="36" t="n">
        <v>2500</v>
      </c>
      <c r="D39" s="22"/>
      <c r="E39" s="22"/>
      <c r="F39" s="17"/>
      <c r="H39" s="18"/>
      <c r="I39" s="16"/>
      <c r="J39" s="16"/>
      <c r="K39" s="35"/>
      <c r="L39" s="17"/>
    </row>
    <row r="40" customFormat="false" ht="28.7" hidden="false" customHeight="false" outlineLevel="0" collapsed="false">
      <c r="A40" s="26" t="s">
        <v>39</v>
      </c>
      <c r="B40" s="27" t="s">
        <v>19</v>
      </c>
      <c r="C40" s="28" t="n">
        <f aca="false">C38-C39</f>
        <v>4599.34753333333</v>
      </c>
      <c r="F40" s="17"/>
      <c r="H40" s="18"/>
      <c r="I40" s="16"/>
      <c r="J40" s="16"/>
      <c r="K40" s="35"/>
      <c r="L40" s="17"/>
    </row>
    <row r="41" customFormat="false" ht="13.8" hidden="false" customHeight="false" outlineLevel="0" collapsed="false">
      <c r="B41" s="19" t="s">
        <v>14</v>
      </c>
      <c r="C41" s="21" t="n">
        <f aca="false">C40*($C$8+$C$9)*(E42/$F$1)</f>
        <v>37.8679613577778</v>
      </c>
      <c r="D41" s="22" t="s">
        <v>40</v>
      </c>
      <c r="E41" s="23" t="n">
        <v>43646</v>
      </c>
      <c r="F41" s="17"/>
      <c r="H41" s="44"/>
      <c r="I41" s="44"/>
      <c r="J41" s="44"/>
      <c r="K41" s="16"/>
      <c r="L41" s="17"/>
    </row>
    <row r="42" customFormat="false" ht="14.9" hidden="false" customHeight="false" outlineLevel="0" collapsed="false">
      <c r="B42" s="27" t="s">
        <v>41</v>
      </c>
      <c r="C42" s="28" t="n">
        <f aca="false">C40+C41</f>
        <v>4637.21549469111</v>
      </c>
      <c r="D42" s="22" t="s">
        <v>15</v>
      </c>
      <c r="E42" s="22" t="n">
        <v>19</v>
      </c>
      <c r="F42" s="17" t="s">
        <v>37</v>
      </c>
      <c r="H42" s="18"/>
      <c r="I42" s="35"/>
      <c r="J42" s="16"/>
      <c r="K42" s="16"/>
      <c r="L42" s="17"/>
    </row>
    <row r="43" customFormat="false" ht="15" hidden="false" customHeight="false" outlineLevel="0" collapsed="false">
      <c r="B43" s="18"/>
      <c r="C43" s="24"/>
      <c r="E43" s="45"/>
      <c r="F43" s="17" t="s">
        <v>42</v>
      </c>
      <c r="H43" s="18"/>
      <c r="I43" s="35"/>
      <c r="J43" s="16"/>
      <c r="K43" s="16"/>
      <c r="L43" s="17"/>
    </row>
    <row r="44" customFormat="false" ht="15.75" hidden="false" customHeight="false" outlineLevel="0" collapsed="false">
      <c r="B44" s="46"/>
      <c r="C44" s="47"/>
      <c r="D44" s="47"/>
      <c r="E44" s="47"/>
      <c r="F44" s="48"/>
      <c r="H44" s="46"/>
      <c r="I44" s="47"/>
      <c r="J44" s="47"/>
      <c r="K44" s="47"/>
      <c r="L44" s="48"/>
    </row>
    <row r="45" customFormat="false" ht="13.8" hidden="false" customHeight="false" outlineLevel="0" collapsed="false">
      <c r="K45" s="49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H21:J24"/>
    <mergeCell ref="H41:J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2019-11-11T22:03:00Z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8e61996e-cafd-4c9a-8a94-2dc1b82131ae_ActionId">
    <vt:lpwstr>7f75597f-aa91-4553-bb55-e7348da806ac</vt:lpwstr>
  </property>
  <property fmtid="{D5CDD505-2E9C-101B-9397-08002B2CF9AE}" pid="7" name="MSIP_Label_8e61996e-cafd-4c9a-8a94-2dc1b82131ae_Application">
    <vt:lpwstr>Microsoft Azure Information Protection</vt:lpwstr>
  </property>
  <property fmtid="{D5CDD505-2E9C-101B-9397-08002B2CF9AE}" pid="8" name="MSIP_Label_8e61996e-cafd-4c9a-8a94-2dc1b82131ae_Enabled">
    <vt:lpwstr>True</vt:lpwstr>
  </property>
  <property fmtid="{D5CDD505-2E9C-101B-9397-08002B2CF9AE}" pid="9" name="MSIP_Label_8e61996e-cafd-4c9a-8a94-2dc1b82131ae_Extended_MSFT_Method">
    <vt:lpwstr>Automatic</vt:lpwstr>
  </property>
  <property fmtid="{D5CDD505-2E9C-101B-9397-08002B2CF9AE}" pid="10" name="MSIP_Label_8e61996e-cafd-4c9a-8a94-2dc1b82131ae_Name">
    <vt:lpwstr>NP-1</vt:lpwstr>
  </property>
  <property fmtid="{D5CDD505-2E9C-101B-9397-08002B2CF9AE}" pid="11" name="MSIP_Label_8e61996e-cafd-4c9a-8a94-2dc1b82131ae_Owner">
    <vt:lpwstr>luizferr@petrobras.com.br</vt:lpwstr>
  </property>
  <property fmtid="{D5CDD505-2E9C-101B-9397-08002B2CF9AE}" pid="12" name="MSIP_Label_8e61996e-cafd-4c9a-8a94-2dc1b82131ae_SetDate">
    <vt:lpwstr>2019-11-08T19:27:15.0823927Z</vt:lpwstr>
  </property>
  <property fmtid="{D5CDD505-2E9C-101B-9397-08002B2CF9AE}" pid="13" name="MSIP_Label_8e61996e-cafd-4c9a-8a94-2dc1b82131ae_SiteId">
    <vt:lpwstr>5b6f6241-9a57-4be4-8e50-1dfa72e79a57</vt:lpwstr>
  </property>
  <property fmtid="{D5CDD505-2E9C-101B-9397-08002B2CF9AE}" pid="14" name="ScaleCrop">
    <vt:bool>0</vt:bool>
  </property>
  <property fmtid="{D5CDD505-2E9C-101B-9397-08002B2CF9AE}" pid="15" name="Sensitivity">
    <vt:lpwstr>NP-1</vt:lpwstr>
  </property>
  <property fmtid="{D5CDD505-2E9C-101B-9397-08002B2CF9AE}" pid="16" name="ShareDoc">
    <vt:bool>0</vt:bool>
  </property>
</Properties>
</file>