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315" windowHeight="25845"/>
  </bookViews>
  <sheets>
    <sheet name="winners_losers_test" sheetId="1" r:id="rId1"/>
  </sheets>
  <calcPr calcId="125725"/>
</workbook>
</file>

<file path=xl/calcChain.xml><?xml version="1.0" encoding="utf-8"?>
<calcChain xmlns="http://schemas.openxmlformats.org/spreadsheetml/2006/main">
  <c r="S297" i="1"/>
  <c r="R297"/>
  <c r="Q297"/>
  <c r="P297"/>
  <c r="S296"/>
  <c r="R296"/>
  <c r="Q296"/>
  <c r="P296"/>
  <c r="S295"/>
  <c r="R295"/>
  <c r="Q295"/>
  <c r="P295"/>
  <c r="S294"/>
  <c r="R294"/>
  <c r="Q294"/>
  <c r="P294"/>
  <c r="S293"/>
  <c r="R293"/>
  <c r="Q293"/>
  <c r="P293"/>
  <c r="S292"/>
  <c r="R292"/>
  <c r="Q292"/>
  <c r="P292"/>
  <c r="S291"/>
  <c r="R291"/>
  <c r="Q291"/>
  <c r="P291"/>
  <c r="S290"/>
  <c r="R290"/>
  <c r="Q290"/>
  <c r="P290"/>
  <c r="S289"/>
  <c r="R289"/>
  <c r="Q289"/>
  <c r="P289"/>
  <c r="S288"/>
  <c r="R288"/>
  <c r="Q288"/>
  <c r="P288"/>
  <c r="S287"/>
  <c r="R287"/>
  <c r="Q287"/>
  <c r="P287"/>
  <c r="S286"/>
  <c r="R286"/>
  <c r="Q286"/>
  <c r="P286"/>
  <c r="S285"/>
  <c r="R285"/>
  <c r="Q285"/>
  <c r="P285"/>
  <c r="S284"/>
  <c r="R284"/>
  <c r="Q284"/>
  <c r="P284"/>
  <c r="S283"/>
  <c r="R283"/>
  <c r="Q283"/>
  <c r="P283"/>
  <c r="S282"/>
  <c r="R282"/>
  <c r="Q282"/>
  <c r="P282"/>
  <c r="S281"/>
  <c r="R281"/>
  <c r="Q281"/>
  <c r="P281"/>
  <c r="S280"/>
  <c r="R280"/>
  <c r="Q280"/>
  <c r="P280"/>
  <c r="S279"/>
  <c r="R279"/>
  <c r="Q279"/>
  <c r="P279"/>
  <c r="S278"/>
  <c r="R278"/>
  <c r="Q278"/>
  <c r="P278"/>
  <c r="S277"/>
  <c r="R277"/>
  <c r="Q277"/>
  <c r="P277"/>
  <c r="S276"/>
  <c r="R276"/>
  <c r="Q276"/>
  <c r="P276"/>
  <c r="S275"/>
  <c r="R275"/>
  <c r="Q275"/>
  <c r="P275"/>
  <c r="S274"/>
  <c r="R274"/>
  <c r="Q274"/>
  <c r="P274"/>
  <c r="S273"/>
  <c r="R273"/>
  <c r="Q273"/>
  <c r="P273"/>
  <c r="S272"/>
  <c r="R272"/>
  <c r="Q272"/>
  <c r="P272"/>
  <c r="S271"/>
  <c r="R271"/>
  <c r="Q271"/>
  <c r="P271"/>
  <c r="S270"/>
  <c r="R270"/>
  <c r="Q270"/>
  <c r="P270"/>
  <c r="S269"/>
  <c r="R269"/>
  <c r="Q269"/>
  <c r="P269"/>
  <c r="S268"/>
  <c r="R268"/>
  <c r="Q268"/>
  <c r="P268"/>
  <c r="S267"/>
  <c r="R267"/>
  <c r="Q267"/>
  <c r="P267"/>
  <c r="S266"/>
  <c r="R266"/>
  <c r="Q266"/>
  <c r="P266"/>
  <c r="S265"/>
  <c r="R265"/>
  <c r="Q265"/>
  <c r="P265"/>
  <c r="S264"/>
  <c r="R264"/>
  <c r="Q264"/>
  <c r="P264"/>
  <c r="S263"/>
  <c r="R263"/>
  <c r="Q263"/>
  <c r="P263"/>
  <c r="S262"/>
  <c r="R262"/>
  <c r="Q262"/>
  <c r="P262"/>
  <c r="S261"/>
  <c r="R261"/>
  <c r="Q261"/>
  <c r="P261"/>
  <c r="S260"/>
  <c r="R260"/>
  <c r="Q260"/>
  <c r="P260"/>
  <c r="S259"/>
  <c r="R259"/>
  <c r="Q259"/>
  <c r="P259"/>
  <c r="S258"/>
  <c r="R258"/>
  <c r="Q258"/>
  <c r="P258"/>
  <c r="S257"/>
  <c r="R257"/>
  <c r="Q257"/>
  <c r="P257"/>
  <c r="S256"/>
  <c r="R256"/>
  <c r="Q256"/>
  <c r="P256"/>
  <c r="S255"/>
  <c r="R255"/>
  <c r="Q255"/>
  <c r="P255"/>
  <c r="S254"/>
  <c r="R254"/>
  <c r="Q254"/>
  <c r="P254"/>
  <c r="S253"/>
  <c r="R253"/>
  <c r="Q253"/>
  <c r="P253"/>
  <c r="S252"/>
  <c r="R252"/>
  <c r="Q252"/>
  <c r="P252"/>
  <c r="S251"/>
  <c r="R251"/>
  <c r="Q251"/>
  <c r="P251"/>
  <c r="S250"/>
  <c r="R250"/>
  <c r="Q250"/>
  <c r="P250"/>
  <c r="S249"/>
  <c r="R249"/>
  <c r="Q249"/>
  <c r="P249"/>
  <c r="S248"/>
  <c r="R248"/>
  <c r="Q248"/>
  <c r="P248"/>
  <c r="S247"/>
  <c r="R247"/>
  <c r="Q247"/>
  <c r="P247"/>
  <c r="S246"/>
  <c r="R246"/>
  <c r="Q246"/>
  <c r="P246"/>
  <c r="S245"/>
  <c r="R245"/>
  <c r="Q245"/>
  <c r="P245"/>
  <c r="S244"/>
  <c r="R244"/>
  <c r="Q244"/>
  <c r="P244"/>
  <c r="S243"/>
  <c r="R243"/>
  <c r="Q243"/>
  <c r="P243"/>
  <c r="S242"/>
  <c r="R242"/>
  <c r="Q242"/>
  <c r="P242"/>
  <c r="S241"/>
  <c r="R241"/>
  <c r="Q241"/>
  <c r="P241"/>
  <c r="S240"/>
  <c r="R240"/>
  <c r="Q240"/>
  <c r="P240"/>
  <c r="S239"/>
  <c r="R239"/>
  <c r="Q239"/>
  <c r="P239"/>
  <c r="S238"/>
  <c r="R238"/>
  <c r="Q238"/>
  <c r="P238"/>
  <c r="S237"/>
  <c r="R237"/>
  <c r="Q237"/>
  <c r="P237"/>
  <c r="S236"/>
  <c r="R236"/>
  <c r="Q236"/>
  <c r="P236"/>
  <c r="S235"/>
  <c r="R235"/>
  <c r="Q235"/>
  <c r="P235"/>
  <c r="S234"/>
  <c r="R234"/>
  <c r="Q234"/>
  <c r="P234"/>
  <c r="S233"/>
  <c r="R233"/>
  <c r="Q233"/>
  <c r="P233"/>
  <c r="S232"/>
  <c r="R232"/>
  <c r="Q232"/>
  <c r="P232"/>
  <c r="S231"/>
  <c r="R231"/>
  <c r="Q231"/>
  <c r="P231"/>
  <c r="S230"/>
  <c r="R230"/>
  <c r="Q230"/>
  <c r="P230"/>
  <c r="S229"/>
  <c r="R229"/>
  <c r="Q229"/>
  <c r="P229"/>
  <c r="S228"/>
  <c r="R228"/>
  <c r="Q228"/>
  <c r="P228"/>
  <c r="S227"/>
  <c r="R227"/>
  <c r="Q227"/>
  <c r="P227"/>
  <c r="S226"/>
  <c r="R226"/>
  <c r="Q226"/>
  <c r="P226"/>
  <c r="S225"/>
  <c r="R225"/>
  <c r="Q225"/>
  <c r="P225"/>
  <c r="S224"/>
  <c r="R224"/>
  <c r="Q224"/>
  <c r="P224"/>
  <c r="S223"/>
  <c r="R223"/>
  <c r="Q223"/>
  <c r="P223"/>
  <c r="S222"/>
  <c r="R222"/>
  <c r="Q222"/>
  <c r="P222"/>
  <c r="S221"/>
  <c r="R221"/>
  <c r="Q221"/>
  <c r="P221"/>
  <c r="S220"/>
  <c r="R220"/>
  <c r="Q220"/>
  <c r="P220"/>
  <c r="S219"/>
  <c r="R219"/>
  <c r="Q219"/>
  <c r="P219"/>
  <c r="S218"/>
  <c r="R218"/>
  <c r="Q218"/>
  <c r="P218"/>
  <c r="S217"/>
  <c r="R217"/>
  <c r="Q217"/>
  <c r="P217"/>
  <c r="S216"/>
  <c r="R216"/>
  <c r="Q216"/>
  <c r="P216"/>
  <c r="S215"/>
  <c r="R215"/>
  <c r="Q215"/>
  <c r="P215"/>
  <c r="S214"/>
  <c r="R214"/>
  <c r="Q214"/>
  <c r="P214"/>
  <c r="S213"/>
  <c r="R213"/>
  <c r="Q213"/>
  <c r="P213"/>
  <c r="S212"/>
  <c r="R212"/>
  <c r="Q212"/>
  <c r="P212"/>
  <c r="S211"/>
  <c r="R211"/>
  <c r="Q211"/>
  <c r="P211"/>
  <c r="S210"/>
  <c r="R210"/>
  <c r="Q210"/>
  <c r="P210"/>
  <c r="S209"/>
  <c r="R209"/>
  <c r="Q209"/>
  <c r="P209"/>
  <c r="S208"/>
  <c r="R208"/>
  <c r="Q208"/>
  <c r="P208"/>
  <c r="S207"/>
  <c r="R207"/>
  <c r="Q207"/>
  <c r="P207"/>
  <c r="S206"/>
  <c r="R206"/>
  <c r="Q206"/>
  <c r="P206"/>
  <c r="S205"/>
  <c r="R205"/>
  <c r="Q205"/>
  <c r="P205"/>
  <c r="S204"/>
  <c r="R204"/>
  <c r="Q204"/>
  <c r="P204"/>
  <c r="S203"/>
  <c r="R203"/>
  <c r="Q203"/>
  <c r="P203"/>
  <c r="S202"/>
  <c r="R202"/>
  <c r="Q202"/>
  <c r="P202"/>
  <c r="S201"/>
  <c r="R201"/>
  <c r="Q201"/>
  <c r="P201"/>
  <c r="S200"/>
  <c r="R200"/>
  <c r="Q200"/>
  <c r="P200"/>
  <c r="S199"/>
  <c r="R199"/>
  <c r="Q199"/>
  <c r="P199"/>
  <c r="S198"/>
  <c r="R198"/>
  <c r="Q198"/>
  <c r="P198"/>
  <c r="S197"/>
  <c r="R197"/>
  <c r="Q197"/>
  <c r="P197"/>
  <c r="S196"/>
  <c r="R196"/>
  <c r="Q196"/>
  <c r="P196"/>
  <c r="S195"/>
  <c r="R195"/>
  <c r="Q195"/>
  <c r="P195"/>
  <c r="S194"/>
  <c r="R194"/>
  <c r="Q194"/>
  <c r="P194"/>
  <c r="S193"/>
  <c r="R193"/>
  <c r="Q193"/>
  <c r="P193"/>
  <c r="S192"/>
  <c r="R192"/>
  <c r="Q192"/>
  <c r="P192"/>
  <c r="S191"/>
  <c r="R191"/>
  <c r="Q191"/>
  <c r="P191"/>
  <c r="S190"/>
  <c r="R190"/>
  <c r="Q190"/>
  <c r="P190"/>
  <c r="S189"/>
  <c r="R189"/>
  <c r="Q189"/>
  <c r="P189"/>
  <c r="S188"/>
  <c r="R188"/>
  <c r="Q188"/>
  <c r="P188"/>
  <c r="S187"/>
  <c r="R187"/>
  <c r="Q187"/>
  <c r="P187"/>
  <c r="S186"/>
  <c r="R186"/>
  <c r="Q186"/>
  <c r="P186"/>
  <c r="S185"/>
  <c r="R185"/>
  <c r="Q185"/>
  <c r="P185"/>
  <c r="S184"/>
  <c r="R184"/>
  <c r="Q184"/>
  <c r="P184"/>
  <c r="S183"/>
  <c r="R183"/>
  <c r="Q183"/>
  <c r="P183"/>
  <c r="S182"/>
  <c r="R182"/>
  <c r="Q182"/>
  <c r="P182"/>
  <c r="S181"/>
  <c r="R181"/>
  <c r="Q181"/>
  <c r="P181"/>
  <c r="S180"/>
  <c r="R180"/>
  <c r="Q180"/>
  <c r="P180"/>
  <c r="S179"/>
  <c r="R179"/>
  <c r="Q179"/>
  <c r="P179"/>
  <c r="S178"/>
  <c r="R178"/>
  <c r="Q178"/>
  <c r="P178"/>
  <c r="S177"/>
  <c r="R177"/>
  <c r="Q177"/>
  <c r="P177"/>
  <c r="S176"/>
  <c r="R176"/>
  <c r="Q176"/>
  <c r="P176"/>
  <c r="S175"/>
  <c r="R175"/>
  <c r="Q175"/>
  <c r="P175"/>
  <c r="S174"/>
  <c r="R174"/>
  <c r="Q174"/>
  <c r="P174"/>
  <c r="S173"/>
  <c r="R173"/>
  <c r="Q173"/>
  <c r="P173"/>
  <c r="S172"/>
  <c r="R172"/>
  <c r="Q172"/>
  <c r="P172"/>
  <c r="S171"/>
  <c r="R171"/>
  <c r="Q171"/>
  <c r="P171"/>
  <c r="S170"/>
  <c r="R170"/>
  <c r="Q170"/>
  <c r="P170"/>
  <c r="S169"/>
  <c r="R169"/>
  <c r="Q169"/>
  <c r="P169"/>
  <c r="S168"/>
  <c r="R168"/>
  <c r="Q168"/>
  <c r="P168"/>
  <c r="S167"/>
  <c r="R167"/>
  <c r="Q167"/>
  <c r="P167"/>
  <c r="S166"/>
  <c r="R166"/>
  <c r="Q166"/>
  <c r="P166"/>
  <c r="S165"/>
  <c r="R165"/>
  <c r="Q165"/>
  <c r="P165"/>
  <c r="S164"/>
  <c r="R164"/>
  <c r="Q164"/>
  <c r="P164"/>
  <c r="S163"/>
  <c r="R163"/>
  <c r="Q163"/>
  <c r="P163"/>
  <c r="S162"/>
  <c r="R162"/>
  <c r="Q162"/>
  <c r="P162"/>
  <c r="S161"/>
  <c r="R161"/>
  <c r="Q161"/>
  <c r="P161"/>
  <c r="S160"/>
  <c r="R160"/>
  <c r="Q160"/>
  <c r="P160"/>
  <c r="S159"/>
  <c r="R159"/>
  <c r="Q159"/>
  <c r="P159"/>
  <c r="S158"/>
  <c r="R158"/>
  <c r="Q158"/>
  <c r="P158"/>
  <c r="S157"/>
  <c r="R157"/>
  <c r="Q157"/>
  <c r="P157"/>
  <c r="S156"/>
  <c r="R156"/>
  <c r="Q156"/>
  <c r="P156"/>
  <c r="S155"/>
  <c r="R155"/>
  <c r="Q155"/>
  <c r="P155"/>
  <c r="S154"/>
  <c r="R154"/>
  <c r="Q154"/>
  <c r="P154"/>
  <c r="S153"/>
  <c r="R153"/>
  <c r="Q153"/>
  <c r="P153"/>
  <c r="S152"/>
  <c r="R152"/>
  <c r="Q152"/>
  <c r="P152"/>
  <c r="S151"/>
  <c r="R151"/>
  <c r="Q151"/>
  <c r="P151"/>
  <c r="S150"/>
  <c r="R150"/>
  <c r="Q150"/>
  <c r="P150"/>
  <c r="S149"/>
  <c r="R149"/>
  <c r="Q149"/>
  <c r="P149"/>
  <c r="S148"/>
  <c r="R148"/>
  <c r="Q148"/>
  <c r="P148"/>
  <c r="S147"/>
  <c r="R147"/>
  <c r="Q147"/>
  <c r="P147"/>
  <c r="S146"/>
  <c r="R146"/>
  <c r="Q146"/>
  <c r="P146"/>
  <c r="S145"/>
  <c r="R145"/>
  <c r="Q145"/>
  <c r="P145"/>
  <c r="S144"/>
  <c r="R144"/>
  <c r="Q144"/>
  <c r="P144"/>
  <c r="S143"/>
  <c r="R143"/>
  <c r="Q143"/>
  <c r="P143"/>
  <c r="S142"/>
  <c r="R142"/>
  <c r="Q142"/>
  <c r="P142"/>
  <c r="S141"/>
  <c r="R141"/>
  <c r="Q141"/>
  <c r="P141"/>
  <c r="S140"/>
  <c r="R140"/>
  <c r="Q140"/>
  <c r="P140"/>
  <c r="S139"/>
  <c r="R139"/>
  <c r="Q139"/>
  <c r="P139"/>
  <c r="S138"/>
  <c r="R138"/>
  <c r="Q138"/>
  <c r="P138"/>
  <c r="S137"/>
  <c r="R137"/>
  <c r="Q137"/>
  <c r="P137"/>
  <c r="S136"/>
  <c r="R136"/>
  <c r="Q136"/>
  <c r="P136"/>
  <c r="S135"/>
  <c r="R135"/>
  <c r="Q135"/>
  <c r="P135"/>
  <c r="S134"/>
  <c r="R134"/>
  <c r="Q134"/>
  <c r="P134"/>
  <c r="S133"/>
  <c r="R133"/>
  <c r="Q133"/>
  <c r="P133"/>
  <c r="S132"/>
  <c r="R132"/>
  <c r="Q132"/>
  <c r="P132"/>
  <c r="S131"/>
  <c r="R131"/>
  <c r="Q131"/>
  <c r="P131"/>
  <c r="S130"/>
  <c r="R130"/>
  <c r="Q130"/>
  <c r="P130"/>
  <c r="S129"/>
  <c r="R129"/>
  <c r="Q129"/>
  <c r="P129"/>
  <c r="S128"/>
  <c r="R128"/>
  <c r="Q128"/>
  <c r="P128"/>
  <c r="S127"/>
  <c r="R127"/>
  <c r="Q127"/>
  <c r="P127"/>
  <c r="S126"/>
  <c r="R126"/>
  <c r="Q126"/>
  <c r="P126"/>
  <c r="S125"/>
  <c r="R125"/>
  <c r="Q125"/>
  <c r="P125"/>
  <c r="S124"/>
  <c r="R124"/>
  <c r="Q124"/>
  <c r="P124"/>
  <c r="S123"/>
  <c r="R123"/>
  <c r="Q123"/>
  <c r="P123"/>
  <c r="S122"/>
  <c r="R122"/>
  <c r="Q122"/>
  <c r="P122"/>
  <c r="S121"/>
  <c r="R121"/>
  <c r="Q121"/>
  <c r="P121"/>
  <c r="S120"/>
  <c r="R120"/>
  <c r="Q120"/>
  <c r="P120"/>
  <c r="S119"/>
  <c r="R119"/>
  <c r="Q119"/>
  <c r="P119"/>
  <c r="S118"/>
  <c r="R118"/>
  <c r="Q118"/>
  <c r="P118"/>
  <c r="S117"/>
  <c r="R117"/>
  <c r="Q117"/>
  <c r="P117"/>
  <c r="S116"/>
  <c r="R116"/>
  <c r="Q116"/>
  <c r="P116"/>
  <c r="S115"/>
  <c r="R115"/>
  <c r="Q115"/>
  <c r="P115"/>
  <c r="S114"/>
  <c r="R114"/>
  <c r="Q114"/>
  <c r="P114"/>
  <c r="S113"/>
  <c r="R113"/>
  <c r="Q113"/>
  <c r="P113"/>
  <c r="S112"/>
  <c r="R112"/>
  <c r="Q112"/>
  <c r="P112"/>
  <c r="S111"/>
  <c r="R111"/>
  <c r="Q111"/>
  <c r="P111"/>
  <c r="S110"/>
  <c r="R110"/>
  <c r="Q110"/>
  <c r="P110"/>
  <c r="S109"/>
  <c r="R109"/>
  <c r="Q109"/>
  <c r="P109"/>
  <c r="S108"/>
  <c r="R108"/>
  <c r="Q108"/>
  <c r="P108"/>
  <c r="S107"/>
  <c r="R107"/>
  <c r="Q107"/>
  <c r="P107"/>
  <c r="S106"/>
  <c r="R106"/>
  <c r="Q106"/>
  <c r="P106"/>
  <c r="S105"/>
  <c r="R105"/>
  <c r="Q105"/>
  <c r="P105"/>
  <c r="S104"/>
  <c r="R104"/>
  <c r="Q104"/>
  <c r="P104"/>
  <c r="S103"/>
  <c r="R103"/>
  <c r="Q103"/>
  <c r="P103"/>
  <c r="S102"/>
  <c r="R102"/>
  <c r="Q102"/>
  <c r="P102"/>
  <c r="S101"/>
  <c r="R101"/>
  <c r="Q101"/>
  <c r="P101"/>
  <c r="S100"/>
  <c r="R100"/>
  <c r="Q100"/>
  <c r="P100"/>
  <c r="S99"/>
  <c r="R99"/>
  <c r="Q99"/>
  <c r="P99"/>
  <c r="S98"/>
  <c r="R98"/>
  <c r="Q98"/>
  <c r="P98"/>
  <c r="S97"/>
  <c r="R97"/>
  <c r="Q97"/>
  <c r="P97"/>
  <c r="S96"/>
  <c r="R96"/>
  <c r="Q96"/>
  <c r="P96"/>
  <c r="S95"/>
  <c r="R95"/>
  <c r="Q95"/>
  <c r="P95"/>
  <c r="S94"/>
  <c r="R94"/>
  <c r="Q94"/>
  <c r="P94"/>
  <c r="S93"/>
  <c r="R93"/>
  <c r="Q93"/>
  <c r="P93"/>
  <c r="S92"/>
  <c r="R92"/>
  <c r="Q92"/>
  <c r="P92"/>
  <c r="S91"/>
  <c r="R91"/>
  <c r="Q91"/>
  <c r="P91"/>
  <c r="S90"/>
  <c r="R90"/>
  <c r="Q90"/>
  <c r="P90"/>
  <c r="S89"/>
  <c r="R89"/>
  <c r="Q89"/>
  <c r="P89"/>
  <c r="S88"/>
  <c r="R88"/>
  <c r="Q88"/>
  <c r="P88"/>
  <c r="S87"/>
  <c r="R87"/>
  <c r="Q87"/>
  <c r="P87"/>
  <c r="S86"/>
  <c r="R86"/>
  <c r="Q86"/>
  <c r="P86"/>
  <c r="S85"/>
  <c r="R85"/>
  <c r="Q85"/>
  <c r="P85"/>
  <c r="S84"/>
  <c r="R84"/>
  <c r="Q84"/>
  <c r="P84"/>
  <c r="S83"/>
  <c r="R83"/>
  <c r="Q83"/>
  <c r="P83"/>
  <c r="S82"/>
  <c r="R82"/>
  <c r="Q82"/>
  <c r="P82"/>
  <c r="S81"/>
  <c r="R81"/>
  <c r="Q81"/>
  <c r="P81"/>
  <c r="S80"/>
  <c r="R80"/>
  <c r="Q80"/>
  <c r="P80"/>
  <c r="S79"/>
  <c r="R79"/>
  <c r="Q79"/>
  <c r="P79"/>
  <c r="S78"/>
  <c r="R78"/>
  <c r="Q78"/>
  <c r="P78"/>
  <c r="S77"/>
  <c r="R77"/>
  <c r="Q77"/>
  <c r="P77"/>
  <c r="S76"/>
  <c r="R76"/>
  <c r="Q76"/>
  <c r="P76"/>
  <c r="S75"/>
  <c r="R75"/>
  <c r="Q75"/>
  <c r="P75"/>
  <c r="S74"/>
  <c r="R74"/>
  <c r="Q74"/>
  <c r="P74"/>
  <c r="S73"/>
  <c r="R73"/>
  <c r="Q73"/>
  <c r="P73"/>
  <c r="S72"/>
  <c r="R72"/>
  <c r="Q72"/>
  <c r="P72"/>
  <c r="S71"/>
  <c r="R71"/>
  <c r="Q71"/>
  <c r="P71"/>
  <c r="S70"/>
  <c r="R70"/>
  <c r="Q70"/>
  <c r="P70"/>
  <c r="S69"/>
  <c r="R69"/>
  <c r="Q69"/>
  <c r="P69"/>
  <c r="S68"/>
  <c r="R68"/>
  <c r="Q68"/>
  <c r="P68"/>
  <c r="S67"/>
  <c r="R67"/>
  <c r="Q67"/>
  <c r="P67"/>
  <c r="S66"/>
  <c r="R66"/>
  <c r="Q66"/>
  <c r="P66"/>
  <c r="S65"/>
  <c r="R65"/>
  <c r="Q65"/>
  <c r="P65"/>
  <c r="S64"/>
  <c r="R64"/>
  <c r="Q64"/>
  <c r="P64"/>
  <c r="S63"/>
  <c r="R63"/>
  <c r="Q63"/>
  <c r="P63"/>
  <c r="S62"/>
  <c r="R62"/>
  <c r="Q62"/>
  <c r="P62"/>
  <c r="S61"/>
  <c r="R61"/>
  <c r="Q61"/>
  <c r="P61"/>
  <c r="S60"/>
  <c r="R60"/>
  <c r="Q60"/>
  <c r="P60"/>
  <c r="S59"/>
  <c r="R59"/>
  <c r="Q59"/>
  <c r="P59"/>
  <c r="S58"/>
  <c r="R58"/>
  <c r="Q58"/>
  <c r="P58"/>
  <c r="S57"/>
  <c r="R57"/>
  <c r="Q57"/>
  <c r="P57"/>
  <c r="S56"/>
  <c r="R56"/>
  <c r="Q56"/>
  <c r="P56"/>
  <c r="S55"/>
  <c r="R55"/>
  <c r="Q55"/>
  <c r="P55"/>
  <c r="S54"/>
  <c r="R54"/>
  <c r="Q54"/>
  <c r="P54"/>
  <c r="S53"/>
  <c r="R53"/>
  <c r="Q53"/>
  <c r="P53"/>
  <c r="S52"/>
  <c r="R52"/>
  <c r="Q52"/>
  <c r="P52"/>
  <c r="S51"/>
  <c r="R51"/>
  <c r="Q51"/>
  <c r="P51"/>
  <c r="S50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4"/>
  <c r="R44"/>
  <c r="Q44"/>
  <c r="P44"/>
  <c r="S43"/>
  <c r="R43"/>
  <c r="Q43"/>
  <c r="P43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6"/>
  <c r="R36"/>
  <c r="Q36"/>
  <c r="P36"/>
  <c r="S35"/>
  <c r="R35"/>
  <c r="Q35"/>
  <c r="P35"/>
  <c r="S34"/>
  <c r="R34"/>
  <c r="Q34"/>
  <c r="P34"/>
  <c r="S33"/>
  <c r="R33"/>
  <c r="Q33"/>
  <c r="P33"/>
  <c r="S32"/>
  <c r="R32"/>
  <c r="Q32"/>
  <c r="P32"/>
  <c r="S31"/>
  <c r="R31"/>
  <c r="Q31"/>
  <c r="P31"/>
  <c r="S30"/>
  <c r="R30"/>
  <c r="Q30"/>
  <c r="P30"/>
  <c r="S29"/>
  <c r="R29"/>
  <c r="Q29"/>
  <c r="P29"/>
  <c r="S28"/>
  <c r="R28"/>
  <c r="Q28"/>
  <c r="P28"/>
  <c r="S27"/>
  <c r="R27"/>
  <c r="Q27"/>
  <c r="P27"/>
  <c r="S26"/>
  <c r="R26"/>
  <c r="Q26"/>
  <c r="P26"/>
  <c r="S25"/>
  <c r="R25"/>
  <c r="Q25"/>
  <c r="P25"/>
  <c r="S24"/>
  <c r="R24"/>
  <c r="Q24"/>
  <c r="P24"/>
  <c r="S23"/>
  <c r="R23"/>
  <c r="Q23"/>
  <c r="P23"/>
  <c r="S22"/>
  <c r="R22"/>
  <c r="Q22"/>
  <c r="P22"/>
  <c r="S21"/>
  <c r="R21"/>
  <c r="Q21"/>
  <c r="P21"/>
  <c r="S20"/>
  <c r="R20"/>
  <c r="Q20"/>
  <c r="P20"/>
  <c r="S19"/>
  <c r="R19"/>
  <c r="Q19"/>
  <c r="P19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R13"/>
  <c r="Q13"/>
  <c r="P13"/>
  <c r="S12"/>
  <c r="R12"/>
  <c r="Q12"/>
  <c r="P12"/>
  <c r="S11"/>
  <c r="R11"/>
  <c r="Q11"/>
  <c r="P11"/>
  <c r="S10"/>
  <c r="R10"/>
  <c r="Q10"/>
  <c r="P10"/>
  <c r="S9"/>
  <c r="R9"/>
  <c r="Q9"/>
  <c r="P9"/>
  <c r="S8"/>
  <c r="R8"/>
  <c r="Q8"/>
  <c r="P8"/>
  <c r="S7"/>
  <c r="R7"/>
  <c r="Q7"/>
  <c r="P7"/>
  <c r="S6"/>
  <c r="R6"/>
  <c r="Q6"/>
  <c r="P6"/>
  <c r="S5"/>
  <c r="R5"/>
  <c r="Q5"/>
  <c r="P5"/>
  <c r="S4"/>
  <c r="R4"/>
  <c r="Q4"/>
  <c r="P4"/>
  <c r="N297"/>
  <c r="M297"/>
  <c r="L297"/>
  <c r="K297"/>
  <c r="N296"/>
  <c r="M296"/>
  <c r="L296"/>
  <c r="K296"/>
  <c r="N295"/>
  <c r="M295"/>
  <c r="L295"/>
  <c r="K295"/>
  <c r="N294"/>
  <c r="M294"/>
  <c r="L294"/>
  <c r="K294"/>
  <c r="N293"/>
  <c r="M293"/>
  <c r="L293"/>
  <c r="K293"/>
  <c r="N292"/>
  <c r="M292"/>
  <c r="L292"/>
  <c r="K292"/>
  <c r="N291"/>
  <c r="M291"/>
  <c r="L291"/>
  <c r="K291"/>
  <c r="N290"/>
  <c r="M290"/>
  <c r="L290"/>
  <c r="K290"/>
  <c r="N289"/>
  <c r="M289"/>
  <c r="L289"/>
  <c r="K289"/>
  <c r="N288"/>
  <c r="M288"/>
  <c r="L288"/>
  <c r="K288"/>
  <c r="N287"/>
  <c r="M287"/>
  <c r="L287"/>
  <c r="K287"/>
  <c r="N286"/>
  <c r="M286"/>
  <c r="L286"/>
  <c r="K286"/>
  <c r="N285"/>
  <c r="M285"/>
  <c r="L285"/>
  <c r="K285"/>
  <c r="N284"/>
  <c r="M284"/>
  <c r="L284"/>
  <c r="K284"/>
  <c r="N283"/>
  <c r="M283"/>
  <c r="L283"/>
  <c r="K283"/>
  <c r="N282"/>
  <c r="M282"/>
  <c r="L282"/>
  <c r="K282"/>
  <c r="N281"/>
  <c r="M281"/>
  <c r="L281"/>
  <c r="K281"/>
  <c r="N280"/>
  <c r="M280"/>
  <c r="L280"/>
  <c r="K280"/>
  <c r="N279"/>
  <c r="M279"/>
  <c r="L279"/>
  <c r="K279"/>
  <c r="N278"/>
  <c r="M278"/>
  <c r="L278"/>
  <c r="K278"/>
  <c r="N277"/>
  <c r="M277"/>
  <c r="L277"/>
  <c r="K277"/>
  <c r="N276"/>
  <c r="M276"/>
  <c r="L276"/>
  <c r="K276"/>
  <c r="N275"/>
  <c r="M275"/>
  <c r="L275"/>
  <c r="K275"/>
  <c r="N274"/>
  <c r="M274"/>
  <c r="L274"/>
  <c r="K274"/>
  <c r="N273"/>
  <c r="M273"/>
  <c r="L273"/>
  <c r="K273"/>
  <c r="N272"/>
  <c r="M272"/>
  <c r="L272"/>
  <c r="K272"/>
  <c r="N271"/>
  <c r="M271"/>
  <c r="L271"/>
  <c r="K271"/>
  <c r="N270"/>
  <c r="M270"/>
  <c r="L270"/>
  <c r="K270"/>
  <c r="N269"/>
  <c r="M269"/>
  <c r="L269"/>
  <c r="K269"/>
  <c r="N268"/>
  <c r="M268"/>
  <c r="L268"/>
  <c r="K268"/>
  <c r="N267"/>
  <c r="M267"/>
  <c r="L267"/>
  <c r="K267"/>
  <c r="N266"/>
  <c r="M266"/>
  <c r="L266"/>
  <c r="K266"/>
  <c r="N265"/>
  <c r="M265"/>
  <c r="L265"/>
  <c r="K265"/>
  <c r="N264"/>
  <c r="M264"/>
  <c r="L264"/>
  <c r="K264"/>
  <c r="N263"/>
  <c r="M263"/>
  <c r="L263"/>
  <c r="K263"/>
  <c r="N262"/>
  <c r="M262"/>
  <c r="L262"/>
  <c r="K262"/>
  <c r="N261"/>
  <c r="M261"/>
  <c r="L261"/>
  <c r="K261"/>
  <c r="N260"/>
  <c r="M260"/>
  <c r="L260"/>
  <c r="K260"/>
  <c r="N259"/>
  <c r="M259"/>
  <c r="L259"/>
  <c r="K259"/>
  <c r="N258"/>
  <c r="M258"/>
  <c r="L258"/>
  <c r="K258"/>
  <c r="N257"/>
  <c r="M257"/>
  <c r="L257"/>
  <c r="K257"/>
  <c r="N256"/>
  <c r="M256"/>
  <c r="L256"/>
  <c r="K256"/>
  <c r="N255"/>
  <c r="M255"/>
  <c r="L255"/>
  <c r="K255"/>
  <c r="N254"/>
  <c r="M254"/>
  <c r="L254"/>
  <c r="K254"/>
  <c r="N253"/>
  <c r="M253"/>
  <c r="L253"/>
  <c r="K253"/>
  <c r="N252"/>
  <c r="M252"/>
  <c r="L252"/>
  <c r="K252"/>
  <c r="N251"/>
  <c r="M251"/>
  <c r="L251"/>
  <c r="K251"/>
  <c r="N250"/>
  <c r="M250"/>
  <c r="L250"/>
  <c r="K250"/>
  <c r="N249"/>
  <c r="M249"/>
  <c r="L249"/>
  <c r="K249"/>
  <c r="N248"/>
  <c r="M248"/>
  <c r="L248"/>
  <c r="K248"/>
  <c r="N247"/>
  <c r="M247"/>
  <c r="L247"/>
  <c r="K247"/>
  <c r="N246"/>
  <c r="M246"/>
  <c r="L246"/>
  <c r="K246"/>
  <c r="N245"/>
  <c r="M245"/>
  <c r="L245"/>
  <c r="K245"/>
  <c r="N244"/>
  <c r="M244"/>
  <c r="L244"/>
  <c r="K244"/>
  <c r="N243"/>
  <c r="M243"/>
  <c r="L243"/>
  <c r="K243"/>
  <c r="N242"/>
  <c r="M242"/>
  <c r="L242"/>
  <c r="K242"/>
  <c r="N241"/>
  <c r="M241"/>
  <c r="L241"/>
  <c r="K241"/>
  <c r="N240"/>
  <c r="M240"/>
  <c r="L240"/>
  <c r="K240"/>
  <c r="N239"/>
  <c r="M239"/>
  <c r="L239"/>
  <c r="K239"/>
  <c r="N238"/>
  <c r="M238"/>
  <c r="L238"/>
  <c r="K238"/>
  <c r="N237"/>
  <c r="M237"/>
  <c r="L237"/>
  <c r="K237"/>
  <c r="N236"/>
  <c r="M236"/>
  <c r="L236"/>
  <c r="K236"/>
  <c r="N235"/>
  <c r="M235"/>
  <c r="L235"/>
  <c r="K235"/>
  <c r="N234"/>
  <c r="M234"/>
  <c r="L234"/>
  <c r="K234"/>
  <c r="N233"/>
  <c r="M233"/>
  <c r="L233"/>
  <c r="K233"/>
  <c r="N232"/>
  <c r="M232"/>
  <c r="L232"/>
  <c r="K232"/>
  <c r="N231"/>
  <c r="M231"/>
  <c r="L231"/>
  <c r="K231"/>
  <c r="N230"/>
  <c r="M230"/>
  <c r="L230"/>
  <c r="K230"/>
  <c r="N229"/>
  <c r="M229"/>
  <c r="L229"/>
  <c r="K229"/>
  <c r="N228"/>
  <c r="M228"/>
  <c r="L228"/>
  <c r="K228"/>
  <c r="N227"/>
  <c r="M227"/>
  <c r="L227"/>
  <c r="K227"/>
  <c r="N226"/>
  <c r="M226"/>
  <c r="L226"/>
  <c r="K226"/>
  <c r="N225"/>
  <c r="M225"/>
  <c r="L225"/>
  <c r="K225"/>
  <c r="N224"/>
  <c r="M224"/>
  <c r="L224"/>
  <c r="K224"/>
  <c r="N223"/>
  <c r="M223"/>
  <c r="L223"/>
  <c r="K223"/>
  <c r="N222"/>
  <c r="M222"/>
  <c r="L222"/>
  <c r="K222"/>
  <c r="N221"/>
  <c r="M221"/>
  <c r="L221"/>
  <c r="K221"/>
  <c r="N220"/>
  <c r="M220"/>
  <c r="L220"/>
  <c r="K220"/>
  <c r="N219"/>
  <c r="M219"/>
  <c r="L219"/>
  <c r="K219"/>
  <c r="N218"/>
  <c r="M218"/>
  <c r="L218"/>
  <c r="K218"/>
  <c r="N217"/>
  <c r="M217"/>
  <c r="L217"/>
  <c r="K217"/>
  <c r="N216"/>
  <c r="M216"/>
  <c r="L216"/>
  <c r="K216"/>
  <c r="N215"/>
  <c r="M215"/>
  <c r="L215"/>
  <c r="K215"/>
  <c r="N214"/>
  <c r="M214"/>
  <c r="L214"/>
  <c r="K214"/>
  <c r="N213"/>
  <c r="M213"/>
  <c r="L213"/>
  <c r="K213"/>
  <c r="N212"/>
  <c r="M212"/>
  <c r="L212"/>
  <c r="K212"/>
  <c r="N211"/>
  <c r="M211"/>
  <c r="L211"/>
  <c r="K211"/>
  <c r="N210"/>
  <c r="M210"/>
  <c r="L210"/>
  <c r="K210"/>
  <c r="N209"/>
  <c r="M209"/>
  <c r="L209"/>
  <c r="K209"/>
  <c r="N208"/>
  <c r="M208"/>
  <c r="L208"/>
  <c r="K208"/>
  <c r="N207"/>
  <c r="M207"/>
  <c r="L207"/>
  <c r="K207"/>
  <c r="N206"/>
  <c r="M206"/>
  <c r="L206"/>
  <c r="K206"/>
  <c r="N205"/>
  <c r="M205"/>
  <c r="L205"/>
  <c r="K205"/>
  <c r="N204"/>
  <c r="M204"/>
  <c r="L204"/>
  <c r="K204"/>
  <c r="N203"/>
  <c r="M203"/>
  <c r="L203"/>
  <c r="K203"/>
  <c r="N202"/>
  <c r="M202"/>
  <c r="L202"/>
  <c r="K202"/>
  <c r="N201"/>
  <c r="M201"/>
  <c r="L201"/>
  <c r="K201"/>
  <c r="N200"/>
  <c r="M200"/>
  <c r="L200"/>
  <c r="K200"/>
  <c r="N199"/>
  <c r="M199"/>
  <c r="L199"/>
  <c r="K199"/>
  <c r="N198"/>
  <c r="M198"/>
  <c r="L198"/>
  <c r="K198"/>
  <c r="N197"/>
  <c r="M197"/>
  <c r="L197"/>
  <c r="K197"/>
  <c r="N196"/>
  <c r="M196"/>
  <c r="L196"/>
  <c r="K196"/>
  <c r="N195"/>
  <c r="M195"/>
  <c r="L195"/>
  <c r="K195"/>
  <c r="N194"/>
  <c r="M194"/>
  <c r="L194"/>
  <c r="K194"/>
  <c r="N193"/>
  <c r="M193"/>
  <c r="L193"/>
  <c r="K193"/>
  <c r="N192"/>
  <c r="M192"/>
  <c r="L192"/>
  <c r="K192"/>
  <c r="N191"/>
  <c r="M191"/>
  <c r="L191"/>
  <c r="K191"/>
  <c r="N190"/>
  <c r="M190"/>
  <c r="L190"/>
  <c r="K190"/>
  <c r="N189"/>
  <c r="M189"/>
  <c r="L189"/>
  <c r="K189"/>
  <c r="N188"/>
  <c r="M188"/>
  <c r="L188"/>
  <c r="K188"/>
  <c r="N187"/>
  <c r="M187"/>
  <c r="L187"/>
  <c r="K187"/>
  <c r="N186"/>
  <c r="M186"/>
  <c r="L186"/>
  <c r="K186"/>
  <c r="N185"/>
  <c r="M185"/>
  <c r="L185"/>
  <c r="K185"/>
  <c r="N184"/>
  <c r="M184"/>
  <c r="L184"/>
  <c r="K184"/>
  <c r="N183"/>
  <c r="M183"/>
  <c r="L183"/>
  <c r="K183"/>
  <c r="N182"/>
  <c r="M182"/>
  <c r="L182"/>
  <c r="K182"/>
  <c r="N181"/>
  <c r="M181"/>
  <c r="L181"/>
  <c r="K181"/>
  <c r="N180"/>
  <c r="M180"/>
  <c r="L180"/>
  <c r="K180"/>
  <c r="N179"/>
  <c r="M179"/>
  <c r="L179"/>
  <c r="K179"/>
  <c r="N178"/>
  <c r="M178"/>
  <c r="L178"/>
  <c r="K178"/>
  <c r="N177"/>
  <c r="M177"/>
  <c r="L177"/>
  <c r="K177"/>
  <c r="N176"/>
  <c r="M176"/>
  <c r="L176"/>
  <c r="K176"/>
  <c r="N175"/>
  <c r="M175"/>
  <c r="L175"/>
  <c r="K175"/>
  <c r="N174"/>
  <c r="M174"/>
  <c r="L174"/>
  <c r="K174"/>
  <c r="N173"/>
  <c r="M173"/>
  <c r="L173"/>
  <c r="K173"/>
  <c r="N172"/>
  <c r="M172"/>
  <c r="L172"/>
  <c r="K172"/>
  <c r="N171"/>
  <c r="M171"/>
  <c r="L171"/>
  <c r="K171"/>
  <c r="N170"/>
  <c r="M170"/>
  <c r="L170"/>
  <c r="K170"/>
  <c r="N169"/>
  <c r="M169"/>
  <c r="L169"/>
  <c r="K169"/>
  <c r="N168"/>
  <c r="M168"/>
  <c r="L168"/>
  <c r="K168"/>
  <c r="N167"/>
  <c r="M167"/>
  <c r="L167"/>
  <c r="K167"/>
  <c r="N166"/>
  <c r="M166"/>
  <c r="L166"/>
  <c r="K166"/>
  <c r="N165"/>
  <c r="M165"/>
  <c r="L165"/>
  <c r="K165"/>
  <c r="N164"/>
  <c r="M164"/>
  <c r="L164"/>
  <c r="K164"/>
  <c r="N163"/>
  <c r="M163"/>
  <c r="L163"/>
  <c r="K163"/>
  <c r="N162"/>
  <c r="M162"/>
  <c r="L162"/>
  <c r="K162"/>
  <c r="N161"/>
  <c r="M161"/>
  <c r="L161"/>
  <c r="K161"/>
  <c r="N160"/>
  <c r="M160"/>
  <c r="L160"/>
  <c r="K160"/>
  <c r="N159"/>
  <c r="M159"/>
  <c r="L159"/>
  <c r="K159"/>
  <c r="N158"/>
  <c r="M158"/>
  <c r="L158"/>
  <c r="K158"/>
  <c r="N157"/>
  <c r="M157"/>
  <c r="L157"/>
  <c r="K157"/>
  <c r="N156"/>
  <c r="M156"/>
  <c r="L156"/>
  <c r="K156"/>
  <c r="N155"/>
  <c r="M155"/>
  <c r="L155"/>
  <c r="K155"/>
  <c r="N154"/>
  <c r="M154"/>
  <c r="L154"/>
  <c r="K154"/>
  <c r="N153"/>
  <c r="M153"/>
  <c r="L153"/>
  <c r="K153"/>
  <c r="N152"/>
  <c r="M152"/>
  <c r="L152"/>
  <c r="K152"/>
  <c r="N151"/>
  <c r="M151"/>
  <c r="L151"/>
  <c r="K151"/>
  <c r="N150"/>
  <c r="M150"/>
  <c r="L150"/>
  <c r="K150"/>
  <c r="N149"/>
  <c r="M149"/>
  <c r="L149"/>
  <c r="K149"/>
  <c r="N148"/>
  <c r="M148"/>
  <c r="L148"/>
  <c r="K148"/>
  <c r="N147"/>
  <c r="M147"/>
  <c r="L147"/>
  <c r="K147"/>
  <c r="N146"/>
  <c r="M146"/>
  <c r="L146"/>
  <c r="K146"/>
  <c r="N145"/>
  <c r="M145"/>
  <c r="L145"/>
  <c r="K145"/>
  <c r="N144"/>
  <c r="M144"/>
  <c r="L144"/>
  <c r="K144"/>
  <c r="N143"/>
  <c r="M143"/>
  <c r="L143"/>
  <c r="K143"/>
  <c r="N142"/>
  <c r="M142"/>
  <c r="L142"/>
  <c r="K142"/>
  <c r="N141"/>
  <c r="M141"/>
  <c r="L141"/>
  <c r="K141"/>
  <c r="N140"/>
  <c r="M140"/>
  <c r="L140"/>
  <c r="K140"/>
  <c r="N139"/>
  <c r="M139"/>
  <c r="L139"/>
  <c r="K139"/>
  <c r="N138"/>
  <c r="M138"/>
  <c r="L138"/>
  <c r="K138"/>
  <c r="N137"/>
  <c r="M137"/>
  <c r="L137"/>
  <c r="K137"/>
  <c r="N136"/>
  <c r="M136"/>
  <c r="L136"/>
  <c r="K136"/>
  <c r="N135"/>
  <c r="M135"/>
  <c r="L135"/>
  <c r="K135"/>
  <c r="N134"/>
  <c r="M134"/>
  <c r="L134"/>
  <c r="K134"/>
  <c r="N133"/>
  <c r="M133"/>
  <c r="L133"/>
  <c r="K133"/>
  <c r="N132"/>
  <c r="M132"/>
  <c r="L132"/>
  <c r="K132"/>
  <c r="N131"/>
  <c r="M131"/>
  <c r="L131"/>
  <c r="K131"/>
  <c r="N130"/>
  <c r="M130"/>
  <c r="L130"/>
  <c r="K130"/>
  <c r="N129"/>
  <c r="M129"/>
  <c r="L129"/>
  <c r="K129"/>
  <c r="N128"/>
  <c r="M128"/>
  <c r="L128"/>
  <c r="K128"/>
  <c r="N127"/>
  <c r="M127"/>
  <c r="L127"/>
  <c r="K127"/>
  <c r="N126"/>
  <c r="M126"/>
  <c r="L126"/>
  <c r="K126"/>
  <c r="N125"/>
  <c r="M125"/>
  <c r="L125"/>
  <c r="K125"/>
  <c r="N124"/>
  <c r="M124"/>
  <c r="L124"/>
  <c r="K124"/>
  <c r="N123"/>
  <c r="M123"/>
  <c r="L123"/>
  <c r="K123"/>
  <c r="N122"/>
  <c r="M122"/>
  <c r="L122"/>
  <c r="K122"/>
  <c r="N121"/>
  <c r="M121"/>
  <c r="L121"/>
  <c r="K121"/>
  <c r="N120"/>
  <c r="M120"/>
  <c r="L120"/>
  <c r="K120"/>
  <c r="N119"/>
  <c r="M119"/>
  <c r="L119"/>
  <c r="K119"/>
  <c r="N118"/>
  <c r="M118"/>
  <c r="L118"/>
  <c r="K118"/>
  <c r="N117"/>
  <c r="M117"/>
  <c r="L117"/>
  <c r="K117"/>
  <c r="N116"/>
  <c r="M116"/>
  <c r="L116"/>
  <c r="K116"/>
  <c r="N115"/>
  <c r="M115"/>
  <c r="L115"/>
  <c r="K115"/>
  <c r="N114"/>
  <c r="M114"/>
  <c r="L114"/>
  <c r="K114"/>
  <c r="N113"/>
  <c r="M113"/>
  <c r="L113"/>
  <c r="K113"/>
  <c r="N112"/>
  <c r="M112"/>
  <c r="L112"/>
  <c r="K112"/>
  <c r="N111"/>
  <c r="M111"/>
  <c r="L111"/>
  <c r="K111"/>
  <c r="N110"/>
  <c r="M110"/>
  <c r="L110"/>
  <c r="K110"/>
  <c r="N109"/>
  <c r="M109"/>
  <c r="L109"/>
  <c r="K109"/>
  <c r="N108"/>
  <c r="M108"/>
  <c r="L108"/>
  <c r="K108"/>
  <c r="N107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K103"/>
  <c r="N102"/>
  <c r="M102"/>
  <c r="L102"/>
  <c r="K102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K93"/>
  <c r="N92"/>
  <c r="M92"/>
  <c r="L92"/>
  <c r="K92"/>
  <c r="N91"/>
  <c r="M91"/>
  <c r="L91"/>
  <c r="K91"/>
  <c r="N90"/>
  <c r="M90"/>
  <c r="L90"/>
  <c r="K90"/>
  <c r="N89"/>
  <c r="M89"/>
  <c r="L89"/>
  <c r="K89"/>
  <c r="N88"/>
  <c r="M88"/>
  <c r="L88"/>
  <c r="K88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K83"/>
  <c r="N82"/>
  <c r="M82"/>
  <c r="L82"/>
  <c r="K82"/>
  <c r="N81"/>
  <c r="M81"/>
  <c r="L81"/>
  <c r="K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K73"/>
  <c r="N72"/>
  <c r="M72"/>
  <c r="L72"/>
  <c r="K72"/>
  <c r="N71"/>
  <c r="M71"/>
  <c r="L71"/>
  <c r="K71"/>
  <c r="N70"/>
  <c r="M70"/>
  <c r="L70"/>
  <c r="K70"/>
  <c r="N69"/>
  <c r="M69"/>
  <c r="L69"/>
  <c r="K69"/>
  <c r="N68"/>
  <c r="M68"/>
  <c r="L68"/>
  <c r="K68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N59"/>
  <c r="M59"/>
  <c r="L59"/>
  <c r="K59"/>
  <c r="N58"/>
  <c r="M58"/>
  <c r="L58"/>
  <c r="K58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K53"/>
  <c r="N52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K43"/>
  <c r="N42"/>
  <c r="M42"/>
  <c r="L42"/>
  <c r="K42"/>
  <c r="N41"/>
  <c r="M41"/>
  <c r="L41"/>
  <c r="K41"/>
  <c r="N40"/>
  <c r="M40"/>
  <c r="L40"/>
  <c r="K40"/>
  <c r="N39"/>
  <c r="M39"/>
  <c r="L39"/>
  <c r="K39"/>
  <c r="N38"/>
  <c r="M38"/>
  <c r="L38"/>
  <c r="K38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N28"/>
  <c r="M28"/>
  <c r="L28"/>
  <c r="K28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22"/>
  <c r="M22"/>
  <c r="L22"/>
  <c r="K22"/>
  <c r="N21"/>
  <c r="M21"/>
  <c r="L21"/>
  <c r="K21"/>
  <c r="N20"/>
  <c r="M20"/>
  <c r="L20"/>
  <c r="K20"/>
  <c r="N19"/>
  <c r="M19"/>
  <c r="L19"/>
  <c r="K19"/>
  <c r="N18"/>
  <c r="M18"/>
  <c r="L18"/>
  <c r="K18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S3"/>
  <c r="R3"/>
  <c r="N3"/>
  <c r="M3"/>
  <c r="P3"/>
  <c r="K3"/>
  <c r="L3"/>
  <c r="Q3"/>
  <c r="T297"/>
  <c r="O297"/>
  <c r="J297"/>
  <c r="T296"/>
  <c r="O296"/>
  <c r="J296"/>
  <c r="T295"/>
  <c r="O295"/>
  <c r="J295"/>
  <c r="T294"/>
  <c r="O294"/>
  <c r="J294"/>
  <c r="T293"/>
  <c r="O293"/>
  <c r="J293"/>
  <c r="T292"/>
  <c r="O292"/>
  <c r="J292"/>
  <c r="T291"/>
  <c r="O291"/>
  <c r="J291"/>
  <c r="T290"/>
  <c r="O290"/>
  <c r="J290"/>
  <c r="T289"/>
  <c r="O289"/>
  <c r="J289"/>
  <c r="T288"/>
  <c r="O288"/>
  <c r="J288"/>
  <c r="T287"/>
  <c r="O287"/>
  <c r="J287"/>
  <c r="T286"/>
  <c r="O286"/>
  <c r="J286"/>
  <c r="T285"/>
  <c r="O285"/>
  <c r="J285"/>
  <c r="T284"/>
  <c r="O284"/>
  <c r="J284"/>
  <c r="T283"/>
  <c r="O283"/>
  <c r="J283"/>
  <c r="T282"/>
  <c r="O282"/>
  <c r="J282"/>
  <c r="T281"/>
  <c r="O281"/>
  <c r="J281"/>
  <c r="T280"/>
  <c r="O280"/>
  <c r="J280"/>
  <c r="T279"/>
  <c r="O279"/>
  <c r="J279"/>
  <c r="T278"/>
  <c r="O278"/>
  <c r="J278"/>
  <c r="T277"/>
  <c r="O277"/>
  <c r="J277"/>
  <c r="T276"/>
  <c r="O276"/>
  <c r="J276"/>
  <c r="T275"/>
  <c r="O275"/>
  <c r="J275"/>
  <c r="T274"/>
  <c r="O274"/>
  <c r="J274"/>
  <c r="T273"/>
  <c r="O273"/>
  <c r="J273"/>
  <c r="T272"/>
  <c r="O272"/>
  <c r="J272"/>
  <c r="T271"/>
  <c r="O271"/>
  <c r="J271"/>
  <c r="T270"/>
  <c r="O270"/>
  <c r="J270"/>
  <c r="T269"/>
  <c r="O269"/>
  <c r="J269"/>
  <c r="T268"/>
  <c r="O268"/>
  <c r="J268"/>
  <c r="T267"/>
  <c r="O267"/>
  <c r="J267"/>
  <c r="T266"/>
  <c r="O266"/>
  <c r="J266"/>
  <c r="T265"/>
  <c r="O265"/>
  <c r="J265"/>
  <c r="T264"/>
  <c r="O264"/>
  <c r="J264"/>
  <c r="T263"/>
  <c r="O263"/>
  <c r="J263"/>
  <c r="T262"/>
  <c r="O262"/>
  <c r="J262"/>
  <c r="T261"/>
  <c r="O261"/>
  <c r="J261"/>
  <c r="T260"/>
  <c r="O260"/>
  <c r="J260"/>
  <c r="T259"/>
  <c r="O259"/>
  <c r="J259"/>
  <c r="T258"/>
  <c r="O258"/>
  <c r="J258"/>
  <c r="T257"/>
  <c r="O257"/>
  <c r="J257"/>
  <c r="T256"/>
  <c r="O256"/>
  <c r="J256"/>
  <c r="T255"/>
  <c r="O255"/>
  <c r="J255"/>
  <c r="T254"/>
  <c r="O254"/>
  <c r="J254"/>
  <c r="T253"/>
  <c r="O253"/>
  <c r="J253"/>
  <c r="T252"/>
  <c r="O252"/>
  <c r="J252"/>
  <c r="T251"/>
  <c r="O251"/>
  <c r="J251"/>
  <c r="T250"/>
  <c r="O250"/>
  <c r="J250"/>
  <c r="T249"/>
  <c r="O249"/>
  <c r="J249"/>
  <c r="T248"/>
  <c r="O248"/>
  <c r="J248"/>
  <c r="T247"/>
  <c r="O247"/>
  <c r="J247"/>
  <c r="T246"/>
  <c r="O246"/>
  <c r="J246"/>
  <c r="T245"/>
  <c r="O245"/>
  <c r="J245"/>
  <c r="T244"/>
  <c r="O244"/>
  <c r="J244"/>
  <c r="T243"/>
  <c r="O243"/>
  <c r="J243"/>
  <c r="T242"/>
  <c r="O242"/>
  <c r="J242"/>
  <c r="T241"/>
  <c r="O241"/>
  <c r="J241"/>
  <c r="T240"/>
  <c r="O240"/>
  <c r="J240"/>
  <c r="T239"/>
  <c r="O239"/>
  <c r="J239"/>
  <c r="T238"/>
  <c r="O238"/>
  <c r="J238"/>
  <c r="T237"/>
  <c r="O237"/>
  <c r="J237"/>
  <c r="T236"/>
  <c r="O236"/>
  <c r="J236"/>
  <c r="T235"/>
  <c r="O235"/>
  <c r="J235"/>
  <c r="T234"/>
  <c r="O234"/>
  <c r="J234"/>
  <c r="T233"/>
  <c r="O233"/>
  <c r="J233"/>
  <c r="T232"/>
  <c r="O232"/>
  <c r="J232"/>
  <c r="T231"/>
  <c r="O231"/>
  <c r="J231"/>
  <c r="T230"/>
  <c r="O230"/>
  <c r="J230"/>
  <c r="T229"/>
  <c r="O229"/>
  <c r="J229"/>
  <c r="T228"/>
  <c r="O228"/>
  <c r="J228"/>
  <c r="T227"/>
  <c r="O227"/>
  <c r="J227"/>
  <c r="T226"/>
  <c r="O226"/>
  <c r="J226"/>
  <c r="T225"/>
  <c r="O225"/>
  <c r="J225"/>
  <c r="T224"/>
  <c r="O224"/>
  <c r="J224"/>
  <c r="T223"/>
  <c r="O223"/>
  <c r="J223"/>
  <c r="T222"/>
  <c r="O222"/>
  <c r="J222"/>
  <c r="T221"/>
  <c r="O221"/>
  <c r="J221"/>
  <c r="T220"/>
  <c r="O220"/>
  <c r="J220"/>
  <c r="T219"/>
  <c r="O219"/>
  <c r="J219"/>
  <c r="T218"/>
  <c r="O218"/>
  <c r="J218"/>
  <c r="T217"/>
  <c r="O217"/>
  <c r="J217"/>
  <c r="T216"/>
  <c r="O216"/>
  <c r="J216"/>
  <c r="T215"/>
  <c r="O215"/>
  <c r="J215"/>
  <c r="T214"/>
  <c r="O214"/>
  <c r="J214"/>
  <c r="T213"/>
  <c r="O213"/>
  <c r="J213"/>
  <c r="T212"/>
  <c r="O212"/>
  <c r="J212"/>
  <c r="T211"/>
  <c r="O211"/>
  <c r="J211"/>
  <c r="T210"/>
  <c r="O210"/>
  <c r="J210"/>
  <c r="T209"/>
  <c r="O209"/>
  <c r="J209"/>
  <c r="T208"/>
  <c r="O208"/>
  <c r="J208"/>
  <c r="T207"/>
  <c r="O207"/>
  <c r="J207"/>
  <c r="T206"/>
  <c r="O206"/>
  <c r="J206"/>
  <c r="T205"/>
  <c r="O205"/>
  <c r="J205"/>
  <c r="T204"/>
  <c r="O204"/>
  <c r="J204"/>
  <c r="T203"/>
  <c r="O203"/>
  <c r="J203"/>
  <c r="T202"/>
  <c r="O202"/>
  <c r="J202"/>
  <c r="T201"/>
  <c r="O201"/>
  <c r="J201"/>
  <c r="T200"/>
  <c r="O200"/>
  <c r="J200"/>
  <c r="T199"/>
  <c r="O199"/>
  <c r="J199"/>
  <c r="T198"/>
  <c r="O198"/>
  <c r="J198"/>
  <c r="T197"/>
  <c r="O197"/>
  <c r="J197"/>
  <c r="T196"/>
  <c r="O196"/>
  <c r="J196"/>
  <c r="T195"/>
  <c r="O195"/>
  <c r="J195"/>
  <c r="T194"/>
  <c r="O194"/>
  <c r="J194"/>
  <c r="T193"/>
  <c r="O193"/>
  <c r="J193"/>
  <c r="T192"/>
  <c r="O192"/>
  <c r="J192"/>
  <c r="T191"/>
  <c r="O191"/>
  <c r="J191"/>
  <c r="T190"/>
  <c r="O190"/>
  <c r="J190"/>
  <c r="T189"/>
  <c r="O189"/>
  <c r="J189"/>
  <c r="T188"/>
  <c r="O188"/>
  <c r="J188"/>
  <c r="T187"/>
  <c r="O187"/>
  <c r="J187"/>
  <c r="T186"/>
  <c r="O186"/>
  <c r="J186"/>
  <c r="T185"/>
  <c r="O185"/>
  <c r="J185"/>
  <c r="T184"/>
  <c r="O184"/>
  <c r="J184"/>
  <c r="T183"/>
  <c r="O183"/>
  <c r="J183"/>
  <c r="T182"/>
  <c r="O182"/>
  <c r="J182"/>
  <c r="T181"/>
  <c r="O181"/>
  <c r="J181"/>
  <c r="T180"/>
  <c r="O180"/>
  <c r="J180"/>
  <c r="T179"/>
  <c r="O179"/>
  <c r="J179"/>
  <c r="T178"/>
  <c r="O178"/>
  <c r="J178"/>
  <c r="T177"/>
  <c r="O177"/>
  <c r="J177"/>
  <c r="T176"/>
  <c r="O176"/>
  <c r="J176"/>
  <c r="T175"/>
  <c r="O175"/>
  <c r="J175"/>
  <c r="T174"/>
  <c r="O174"/>
  <c r="J174"/>
  <c r="T173"/>
  <c r="O173"/>
  <c r="J173"/>
  <c r="T172"/>
  <c r="O172"/>
  <c r="J172"/>
  <c r="T171"/>
  <c r="O171"/>
  <c r="J171"/>
  <c r="T170"/>
  <c r="O170"/>
  <c r="J170"/>
  <c r="T169"/>
  <c r="O169"/>
  <c r="J169"/>
  <c r="T168"/>
  <c r="O168"/>
  <c r="J168"/>
  <c r="T167"/>
  <c r="O167"/>
  <c r="J167"/>
  <c r="T166"/>
  <c r="O166"/>
  <c r="J166"/>
  <c r="T165"/>
  <c r="O165"/>
  <c r="J165"/>
  <c r="T164"/>
  <c r="O164"/>
  <c r="J164"/>
  <c r="T163"/>
  <c r="O163"/>
  <c r="J163"/>
  <c r="T162"/>
  <c r="O162"/>
  <c r="J162"/>
  <c r="T161"/>
  <c r="O161"/>
  <c r="J161"/>
  <c r="T160"/>
  <c r="O160"/>
  <c r="J160"/>
  <c r="T159"/>
  <c r="O159"/>
  <c r="J159"/>
  <c r="T158"/>
  <c r="O158"/>
  <c r="J158"/>
  <c r="T157"/>
  <c r="O157"/>
  <c r="J157"/>
  <c r="T156"/>
  <c r="O156"/>
  <c r="J156"/>
  <c r="T155"/>
  <c r="O155"/>
  <c r="J155"/>
  <c r="T154"/>
  <c r="O154"/>
  <c r="J154"/>
  <c r="T153"/>
  <c r="O153"/>
  <c r="J153"/>
  <c r="T152"/>
  <c r="O152"/>
  <c r="J152"/>
  <c r="T151"/>
  <c r="O151"/>
  <c r="J151"/>
  <c r="T150"/>
  <c r="O150"/>
  <c r="J150"/>
  <c r="T149"/>
  <c r="O149"/>
  <c r="J149"/>
  <c r="T148"/>
  <c r="O148"/>
  <c r="J148"/>
  <c r="T147"/>
  <c r="O147"/>
  <c r="J147"/>
  <c r="T146"/>
  <c r="O146"/>
  <c r="J146"/>
  <c r="T145"/>
  <c r="O145"/>
  <c r="J145"/>
  <c r="T144"/>
  <c r="O144"/>
  <c r="J144"/>
  <c r="T143"/>
  <c r="O143"/>
  <c r="J143"/>
  <c r="T142"/>
  <c r="O142"/>
  <c r="J142"/>
  <c r="T141"/>
  <c r="O141"/>
  <c r="J141"/>
  <c r="T140"/>
  <c r="O140"/>
  <c r="J140"/>
  <c r="T139"/>
  <c r="O139"/>
  <c r="J139"/>
  <c r="T138"/>
  <c r="O138"/>
  <c r="J138"/>
  <c r="T137"/>
  <c r="O137"/>
  <c r="J137"/>
  <c r="T136"/>
  <c r="O136"/>
  <c r="J136"/>
  <c r="T135"/>
  <c r="O135"/>
  <c r="J135"/>
  <c r="T134"/>
  <c r="O134"/>
  <c r="J134"/>
  <c r="T133"/>
  <c r="O133"/>
  <c r="J133"/>
  <c r="T132"/>
  <c r="O132"/>
  <c r="J132"/>
  <c r="T131"/>
  <c r="O131"/>
  <c r="J131"/>
  <c r="T130"/>
  <c r="O130"/>
  <c r="J130"/>
  <c r="T129"/>
  <c r="O129"/>
  <c r="J129"/>
  <c r="T128"/>
  <c r="O128"/>
  <c r="J128"/>
  <c r="T127"/>
  <c r="O127"/>
  <c r="J127"/>
  <c r="T126"/>
  <c r="O126"/>
  <c r="J126"/>
  <c r="T125"/>
  <c r="O125"/>
  <c r="J125"/>
  <c r="T124"/>
  <c r="O124"/>
  <c r="J124"/>
  <c r="T123"/>
  <c r="O123"/>
  <c r="J123"/>
  <c r="T122"/>
  <c r="O122"/>
  <c r="J122"/>
  <c r="T121"/>
  <c r="O121"/>
  <c r="J121"/>
  <c r="T120"/>
  <c r="O120"/>
  <c r="J120"/>
  <c r="T119"/>
  <c r="O119"/>
  <c r="J119"/>
  <c r="T118"/>
  <c r="O118"/>
  <c r="J118"/>
  <c r="T117"/>
  <c r="O117"/>
  <c r="J117"/>
  <c r="T116"/>
  <c r="O116"/>
  <c r="J116"/>
  <c r="T115"/>
  <c r="O115"/>
  <c r="J115"/>
  <c r="T114"/>
  <c r="O114"/>
  <c r="J114"/>
  <c r="T113"/>
  <c r="O113"/>
  <c r="J113"/>
  <c r="T112"/>
  <c r="O112"/>
  <c r="J112"/>
  <c r="T111"/>
  <c r="O111"/>
  <c r="J111"/>
  <c r="T110"/>
  <c r="O110"/>
  <c r="J110"/>
  <c r="T109"/>
  <c r="O109"/>
  <c r="J109"/>
  <c r="T108"/>
  <c r="O108"/>
  <c r="J108"/>
  <c r="T107"/>
  <c r="O107"/>
  <c r="J107"/>
  <c r="T106"/>
  <c r="O106"/>
  <c r="J106"/>
  <c r="T105"/>
  <c r="O105"/>
  <c r="J105"/>
  <c r="T104"/>
  <c r="O104"/>
  <c r="J104"/>
  <c r="T103"/>
  <c r="O103"/>
  <c r="J103"/>
  <c r="T102"/>
  <c r="O102"/>
  <c r="J102"/>
  <c r="T101"/>
  <c r="O101"/>
  <c r="J101"/>
  <c r="T100"/>
  <c r="O100"/>
  <c r="J100"/>
  <c r="T99"/>
  <c r="O99"/>
  <c r="J99"/>
  <c r="T98"/>
  <c r="O98"/>
  <c r="J98"/>
  <c r="T97"/>
  <c r="O97"/>
  <c r="J97"/>
  <c r="T96"/>
  <c r="O96"/>
  <c r="J96"/>
  <c r="T95"/>
  <c r="O95"/>
  <c r="J95"/>
  <c r="T94"/>
  <c r="O94"/>
  <c r="J94"/>
  <c r="T93"/>
  <c r="O93"/>
  <c r="J93"/>
  <c r="T92"/>
  <c r="O92"/>
  <c r="J92"/>
  <c r="T91"/>
  <c r="O91"/>
  <c r="J91"/>
  <c r="T90"/>
  <c r="O90"/>
  <c r="J90"/>
  <c r="T89"/>
  <c r="O89"/>
  <c r="J89"/>
  <c r="T88"/>
  <c r="O88"/>
  <c r="J88"/>
  <c r="T87"/>
  <c r="O87"/>
  <c r="J87"/>
  <c r="T86"/>
  <c r="O86"/>
  <c r="J86"/>
  <c r="T85"/>
  <c r="O85"/>
  <c r="J85"/>
  <c r="T84"/>
  <c r="O84"/>
  <c r="J84"/>
  <c r="T83"/>
  <c r="O83"/>
  <c r="J83"/>
  <c r="T82"/>
  <c r="O82"/>
  <c r="J82"/>
  <c r="T81"/>
  <c r="O81"/>
  <c r="J81"/>
  <c r="T80"/>
  <c r="O80"/>
  <c r="J80"/>
  <c r="T79"/>
  <c r="O79"/>
  <c r="J79"/>
  <c r="T78"/>
  <c r="O78"/>
  <c r="J78"/>
  <c r="T77"/>
  <c r="O77"/>
  <c r="J77"/>
  <c r="T76"/>
  <c r="O76"/>
  <c r="J76"/>
  <c r="T75"/>
  <c r="O75"/>
  <c r="J75"/>
  <c r="T74"/>
  <c r="O74"/>
  <c r="J74"/>
  <c r="T73"/>
  <c r="O73"/>
  <c r="J73"/>
  <c r="T72"/>
  <c r="O72"/>
  <c r="J72"/>
  <c r="T71"/>
  <c r="O71"/>
  <c r="J71"/>
  <c r="T70"/>
  <c r="O70"/>
  <c r="J70"/>
  <c r="T69"/>
  <c r="O69"/>
  <c r="J69"/>
  <c r="T68"/>
  <c r="O68"/>
  <c r="J68"/>
  <c r="T67"/>
  <c r="O67"/>
  <c r="J67"/>
  <c r="T66"/>
  <c r="O66"/>
  <c r="J66"/>
  <c r="T65"/>
  <c r="O65"/>
  <c r="J65"/>
  <c r="T64"/>
  <c r="O64"/>
  <c r="J64"/>
  <c r="T63"/>
  <c r="O63"/>
  <c r="J63"/>
  <c r="T62"/>
  <c r="O62"/>
  <c r="J62"/>
  <c r="T61"/>
  <c r="O61"/>
  <c r="J61"/>
  <c r="T60"/>
  <c r="O60"/>
  <c r="J60"/>
  <c r="T59"/>
  <c r="O59"/>
  <c r="J59"/>
  <c r="T58"/>
  <c r="O58"/>
  <c r="J58"/>
  <c r="T57"/>
  <c r="O57"/>
  <c r="J57"/>
  <c r="T56"/>
  <c r="O56"/>
  <c r="J56"/>
  <c r="T55"/>
  <c r="O55"/>
  <c r="J55"/>
  <c r="T54"/>
  <c r="O54"/>
  <c r="J54"/>
  <c r="T53"/>
  <c r="O53"/>
  <c r="J53"/>
  <c r="T52"/>
  <c r="O52"/>
  <c r="J52"/>
  <c r="T51"/>
  <c r="O51"/>
  <c r="J51"/>
  <c r="T50"/>
  <c r="O50"/>
  <c r="J50"/>
  <c r="T49"/>
  <c r="O49"/>
  <c r="J49"/>
  <c r="T48"/>
  <c r="O48"/>
  <c r="J48"/>
  <c r="T47"/>
  <c r="O47"/>
  <c r="J47"/>
  <c r="T46"/>
  <c r="O46"/>
  <c r="J46"/>
  <c r="T45"/>
  <c r="O45"/>
  <c r="J45"/>
  <c r="T44"/>
  <c r="O44"/>
  <c r="J44"/>
  <c r="T43"/>
  <c r="O43"/>
  <c r="J43"/>
  <c r="T42"/>
  <c r="O42"/>
  <c r="J42"/>
  <c r="T41"/>
  <c r="O41"/>
  <c r="J41"/>
  <c r="T40"/>
  <c r="O40"/>
  <c r="J40"/>
  <c r="T39"/>
  <c r="O39"/>
  <c r="J39"/>
  <c r="T38"/>
  <c r="O38"/>
  <c r="J38"/>
  <c r="T37"/>
  <c r="O37"/>
  <c r="J37"/>
  <c r="T36"/>
  <c r="O36"/>
  <c r="J36"/>
  <c r="T35"/>
  <c r="O35"/>
  <c r="J35"/>
  <c r="T34"/>
  <c r="O34"/>
  <c r="J34"/>
  <c r="T33"/>
  <c r="O33"/>
  <c r="J33"/>
  <c r="T32"/>
  <c r="O32"/>
  <c r="J32"/>
  <c r="T31"/>
  <c r="O31"/>
  <c r="J31"/>
  <c r="T30"/>
  <c r="O30"/>
  <c r="J30"/>
  <c r="T29"/>
  <c r="O29"/>
  <c r="J29"/>
  <c r="T28"/>
  <c r="O28"/>
  <c r="J28"/>
  <c r="T27"/>
  <c r="O27"/>
  <c r="J27"/>
  <c r="T26"/>
  <c r="O26"/>
  <c r="J26"/>
  <c r="T25"/>
  <c r="O25"/>
  <c r="J25"/>
  <c r="T24"/>
  <c r="O24"/>
  <c r="J24"/>
  <c r="T23"/>
  <c r="O23"/>
  <c r="J23"/>
  <c r="T22"/>
  <c r="O22"/>
  <c r="J22"/>
  <c r="T21"/>
  <c r="O21"/>
  <c r="J21"/>
  <c r="T20"/>
  <c r="O20"/>
  <c r="J20"/>
  <c r="T19"/>
  <c r="O19"/>
  <c r="J19"/>
  <c r="T18"/>
  <c r="O18"/>
  <c r="J18"/>
  <c r="T17"/>
  <c r="O17"/>
  <c r="J17"/>
  <c r="T16"/>
  <c r="O16"/>
  <c r="J16"/>
  <c r="T15"/>
  <c r="O15"/>
  <c r="J15"/>
  <c r="T14"/>
  <c r="O14"/>
  <c r="J14"/>
  <c r="T13"/>
  <c r="O13"/>
  <c r="J13"/>
  <c r="T12"/>
  <c r="O12"/>
  <c r="J12"/>
  <c r="T11"/>
  <c r="O11"/>
  <c r="J11"/>
  <c r="T10"/>
  <c r="O10"/>
  <c r="J10"/>
  <c r="T9"/>
  <c r="O9"/>
  <c r="J9"/>
  <c r="T8"/>
  <c r="O8"/>
  <c r="J8"/>
  <c r="T7"/>
  <c r="O7"/>
  <c r="J7"/>
  <c r="T6"/>
  <c r="O6"/>
  <c r="J6"/>
  <c r="T5"/>
  <c r="O5"/>
  <c r="J5"/>
  <c r="T4"/>
  <c r="O4"/>
  <c r="J4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T3"/>
  <c r="O3"/>
  <c r="J3"/>
</calcChain>
</file>

<file path=xl/sharedStrings.xml><?xml version="1.0" encoding="utf-8"?>
<sst xmlns="http://schemas.openxmlformats.org/spreadsheetml/2006/main" count="1578" uniqueCount="564">
  <si>
    <t xml:space="preserve"> - </t>
  </si>
  <si>
    <t xml:space="preserve"> + </t>
  </si>
  <si>
    <t xml:space="preserve">+ </t>
  </si>
  <si>
    <t>Ed</t>
  </si>
  <si>
    <t>Pednault</t>
  </si>
  <si>
    <t>Neela</t>
  </si>
  <si>
    <t>Khan</t>
  </si>
  <si>
    <t>Bir</t>
  </si>
  <si>
    <t>Bhanu</t>
  </si>
  <si>
    <t>Arlindo</t>
  </si>
  <si>
    <t>Oliveira</t>
  </si>
  <si>
    <t>Irina</t>
  </si>
  <si>
    <t>Tchoumatchenko</t>
  </si>
  <si>
    <t>Robert</t>
  </si>
  <si>
    <t>C.</t>
  </si>
  <si>
    <t>Holte</t>
  </si>
  <si>
    <t>Michele</t>
  </si>
  <si>
    <t>Sebag</t>
  </si>
  <si>
    <t>Jorg-Uwe</t>
  </si>
  <si>
    <t>Kietz</t>
  </si>
  <si>
    <t>Yoshifumi</t>
  </si>
  <si>
    <t>Sakai</t>
  </si>
  <si>
    <t>Thomas</t>
  </si>
  <si>
    <t>E.</t>
  </si>
  <si>
    <t>Kammeyer</t>
  </si>
  <si>
    <t>Yoav</t>
  </si>
  <si>
    <t>Freund</t>
  </si>
  <si>
    <t>R.</t>
  </si>
  <si>
    <t>Andrew</t>
  </si>
  <si>
    <t>McCallum</t>
  </si>
  <si>
    <t>Jonathan</t>
  </si>
  <si>
    <t>Gratch</t>
  </si>
  <si>
    <t>Margo</t>
  </si>
  <si>
    <t>Guertin</t>
  </si>
  <si>
    <t>Huw</t>
  </si>
  <si>
    <t>Roberts</t>
  </si>
  <si>
    <t>Sally</t>
  </si>
  <si>
    <t>Goldman</t>
  </si>
  <si>
    <t>Bhaskar</t>
  </si>
  <si>
    <t>Dasgupta</t>
  </si>
  <si>
    <t>Fernando</t>
  </si>
  <si>
    <t>Pereira</t>
  </si>
  <si>
    <t>Nina</t>
  </si>
  <si>
    <t>Mishra</t>
  </si>
  <si>
    <t>Wray</t>
  </si>
  <si>
    <t>Buntine</t>
  </si>
  <si>
    <t>William</t>
  </si>
  <si>
    <t>A.</t>
  </si>
  <si>
    <t>Greene</t>
  </si>
  <si>
    <t>Yolanda</t>
  </si>
  <si>
    <t>Gil</t>
  </si>
  <si>
    <t>Chris</t>
  </si>
  <si>
    <t>Drummond</t>
  </si>
  <si>
    <t>Claude</t>
  </si>
  <si>
    <t>Sammut</t>
  </si>
  <si>
    <t>Charles</t>
  </si>
  <si>
    <t>X.</t>
  </si>
  <si>
    <t>Ling</t>
  </si>
  <si>
    <t>Sanjay</t>
  </si>
  <si>
    <t>Jain</t>
  </si>
  <si>
    <t>Stefan</t>
  </si>
  <si>
    <t>Kramer</t>
  </si>
  <si>
    <t>Cristina</t>
  </si>
  <si>
    <t>Baroglio</t>
  </si>
  <si>
    <t>Dwight</t>
  </si>
  <si>
    <t>Schrute</t>
  </si>
  <si>
    <t>Leslie</t>
  </si>
  <si>
    <t>Pack</t>
  </si>
  <si>
    <t>Kaelbling</t>
  </si>
  <si>
    <t>Philip</t>
  </si>
  <si>
    <t>Chan</t>
  </si>
  <si>
    <t>Yishay</t>
  </si>
  <si>
    <t>Mansour</t>
  </si>
  <si>
    <t>Michael</t>
  </si>
  <si>
    <t>I.</t>
  </si>
  <si>
    <t>Jordan</t>
  </si>
  <si>
    <t>Patrick</t>
  </si>
  <si>
    <t>M.</t>
  </si>
  <si>
    <t>Murphy</t>
  </si>
  <si>
    <t>Karsten</t>
  </si>
  <si>
    <t>Verbeurgt</t>
  </si>
  <si>
    <t>Attilio</t>
  </si>
  <si>
    <t>Giordana</t>
  </si>
  <si>
    <t>Gerald</t>
  </si>
  <si>
    <t>F.</t>
  </si>
  <si>
    <t>DeJong</t>
  </si>
  <si>
    <t>Zeugmann</t>
  </si>
  <si>
    <t>Mandayam</t>
  </si>
  <si>
    <t>T.</t>
  </si>
  <si>
    <t>Suraj</t>
  </si>
  <si>
    <t>Littman</t>
  </si>
  <si>
    <t>Shaul</t>
  </si>
  <si>
    <t>Markovitch</t>
  </si>
  <si>
    <t>Eric</t>
  </si>
  <si>
    <t>Allender</t>
  </si>
  <si>
    <t>Cullen</t>
  </si>
  <si>
    <t>Schaffer</t>
  </si>
  <si>
    <t>Roberto</t>
  </si>
  <si>
    <t>Piola</t>
  </si>
  <si>
    <t>Nader</t>
  </si>
  <si>
    <t>Bshouty</t>
  </si>
  <si>
    <t>Bruce</t>
  </si>
  <si>
    <t>MacDonald</t>
  </si>
  <si>
    <t>Kamal</t>
  </si>
  <si>
    <t>Ali</t>
  </si>
  <si>
    <t>Foster</t>
  </si>
  <si>
    <t>J.</t>
  </si>
  <si>
    <t>Provost</t>
  </si>
  <si>
    <t>Wolfgang</t>
  </si>
  <si>
    <t>Janko</t>
  </si>
  <si>
    <t>Seth</t>
  </si>
  <si>
    <t>Flanders</t>
  </si>
  <si>
    <t>Peter</t>
  </si>
  <si>
    <t>Bartlett</t>
  </si>
  <si>
    <t>Craig</t>
  </si>
  <si>
    <t>Knoblock</t>
  </si>
  <si>
    <t>Earl</t>
  </si>
  <si>
    <t>S.</t>
  </si>
  <si>
    <t>Harris</t>
  </si>
  <si>
    <t>Jr.</t>
  </si>
  <si>
    <t>Prasad</t>
  </si>
  <si>
    <t>Tadepalli</t>
  </si>
  <si>
    <t>Stan</t>
  </si>
  <si>
    <t>Matwin</t>
  </si>
  <si>
    <t>Pascal</t>
  </si>
  <si>
    <t>Koiran</t>
  </si>
  <si>
    <t>Sandra</t>
  </si>
  <si>
    <t>Panizza</t>
  </si>
  <si>
    <t>George</t>
  </si>
  <si>
    <t>Berg</t>
  </si>
  <si>
    <t>Stephen</t>
  </si>
  <si>
    <t>Kwek</t>
  </si>
  <si>
    <t>Quinlan</t>
  </si>
  <si>
    <t>Sebastian</t>
  </si>
  <si>
    <t>Seung</t>
  </si>
  <si>
    <t>Susan</t>
  </si>
  <si>
    <t>L.</t>
  </si>
  <si>
    <t>Epstein</t>
  </si>
  <si>
    <t>Priscilla</t>
  </si>
  <si>
    <t>Rasmussen</t>
  </si>
  <si>
    <t>Steven</t>
  </si>
  <si>
    <t>Minton</t>
  </si>
  <si>
    <t>Lance</t>
  </si>
  <si>
    <t>Riley</t>
  </si>
  <si>
    <t>Jose</t>
  </si>
  <si>
    <t>Balcazar</t>
  </si>
  <si>
    <t>Sakas</t>
  </si>
  <si>
    <t>Claudio</t>
  </si>
  <si>
    <t>Facchinetti</t>
  </si>
  <si>
    <t>Vijay</t>
  </si>
  <si>
    <t>Raghavan</t>
  </si>
  <si>
    <t>Bob</t>
  </si>
  <si>
    <t>Evans</t>
  </si>
  <si>
    <t>Neil</t>
  </si>
  <si>
    <t>Berkman</t>
  </si>
  <si>
    <t>Masayuki</t>
  </si>
  <si>
    <t>Inaba</t>
  </si>
  <si>
    <t>Shai</t>
  </si>
  <si>
    <t>Ben-David</t>
  </si>
  <si>
    <t>Dan</t>
  </si>
  <si>
    <t>Roth</t>
  </si>
  <si>
    <t>Lisa</t>
  </si>
  <si>
    <t>Hellerstein</t>
  </si>
  <si>
    <t>Geoffrey</t>
  </si>
  <si>
    <t>Gordon</t>
  </si>
  <si>
    <t>Paul</t>
  </si>
  <si>
    <t>Vitanyi</t>
  </si>
  <si>
    <t>Anselm</t>
  </si>
  <si>
    <t>Blumer</t>
  </si>
  <si>
    <t>Jeff</t>
  </si>
  <si>
    <t>Jackson</t>
  </si>
  <si>
    <t>W.</t>
  </si>
  <si>
    <t>Norton</t>
  </si>
  <si>
    <t>Bharat</t>
  </si>
  <si>
    <t>Rao</t>
  </si>
  <si>
    <t>Matthias</t>
  </si>
  <si>
    <t>Heger</t>
  </si>
  <si>
    <t>Nicolo</t>
  </si>
  <si>
    <t>Cesa-Bianchi</t>
  </si>
  <si>
    <t>David</t>
  </si>
  <si>
    <t>Montgomery</t>
  </si>
  <si>
    <t>Patricia</t>
  </si>
  <si>
    <t>Riddle</t>
  </si>
  <si>
    <t>Jeffrey</t>
  </si>
  <si>
    <t>Mahoney</t>
  </si>
  <si>
    <t>Kazushi</t>
  </si>
  <si>
    <t>Ikeda</t>
  </si>
  <si>
    <t>G.</t>
  </si>
  <si>
    <t>Dietterich</t>
  </si>
  <si>
    <t>Pang-Chieh</t>
  </si>
  <si>
    <t>Chen</t>
  </si>
  <si>
    <t>Utgoff</t>
  </si>
  <si>
    <t>Joseph</t>
  </si>
  <si>
    <t>O'Sullivan</t>
  </si>
  <si>
    <t>Toshiyasu</t>
  </si>
  <si>
    <t>Matsushima</t>
  </si>
  <si>
    <t>Timothy</t>
  </si>
  <si>
    <t>P.</t>
  </si>
  <si>
    <t>Barber</t>
  </si>
  <si>
    <t>Phil</t>
  </si>
  <si>
    <t>Long</t>
  </si>
  <si>
    <t>Tal</t>
  </si>
  <si>
    <t>Grossman</t>
  </si>
  <si>
    <t>Donna</t>
  </si>
  <si>
    <t>Slonim</t>
  </si>
  <si>
    <t>Tatsuo</t>
  </si>
  <si>
    <t>Unemi</t>
  </si>
  <si>
    <t>Krishnan</t>
  </si>
  <si>
    <t>Pillaipakkamnatt</t>
  </si>
  <si>
    <t>Lorenza</t>
  </si>
  <si>
    <t>Saitta</t>
  </si>
  <si>
    <t>Usama</t>
  </si>
  <si>
    <t>Fayyad</t>
  </si>
  <si>
    <t>Jude</t>
  </si>
  <si>
    <t>Shavlik</t>
  </si>
  <si>
    <t>Helmbold</t>
  </si>
  <si>
    <t>Grigoris</t>
  </si>
  <si>
    <t>Karakoulas</t>
  </si>
  <si>
    <t>Tom</t>
  </si>
  <si>
    <t>Hancock</t>
  </si>
  <si>
    <t>Drago</t>
  </si>
  <si>
    <t>Indjic</t>
  </si>
  <si>
    <t>Gary</t>
  </si>
  <si>
    <t>Weiss</t>
  </si>
  <si>
    <t>Frank</t>
  </si>
  <si>
    <t>Stephan</t>
  </si>
  <si>
    <t>Kenji</t>
  </si>
  <si>
    <t>Yamanishi</t>
  </si>
  <si>
    <t>Wan</t>
  </si>
  <si>
    <t>Chiang</t>
  </si>
  <si>
    <t>Yoram</t>
  </si>
  <si>
    <t>Singer</t>
  </si>
  <si>
    <t>Melinda</t>
  </si>
  <si>
    <t>Gervasio</t>
  </si>
  <si>
    <t>Kate</t>
  </si>
  <si>
    <t>Goelz</t>
  </si>
  <si>
    <t>Roni</t>
  </si>
  <si>
    <t>Khardon</t>
  </si>
  <si>
    <t>Nikolay</t>
  </si>
  <si>
    <t>Nikolaev</t>
  </si>
  <si>
    <t>H.</t>
  </si>
  <si>
    <t>John</t>
  </si>
  <si>
    <t>Diana</t>
  </si>
  <si>
    <t>Claire</t>
  </si>
  <si>
    <t>Cardie</t>
  </si>
  <si>
    <t>Moshe</t>
  </si>
  <si>
    <t>Koppel</t>
  </si>
  <si>
    <t>Andy</t>
  </si>
  <si>
    <t>Bernard</t>
  </si>
  <si>
    <t>Marcos</t>
  </si>
  <si>
    <t>Salganicoff</t>
  </si>
  <si>
    <t>Opitz</t>
  </si>
  <si>
    <t>Mark</t>
  </si>
  <si>
    <t>Changizi</t>
  </si>
  <si>
    <t>Lars</t>
  </si>
  <si>
    <t>Asker</t>
  </si>
  <si>
    <t>Dana</t>
  </si>
  <si>
    <t>Ron</t>
  </si>
  <si>
    <t>Andrey</t>
  </si>
  <si>
    <t>Burago</t>
  </si>
  <si>
    <t>Eddy</t>
  </si>
  <si>
    <t>Mayoraz</t>
  </si>
  <si>
    <t>Schwabacher</t>
  </si>
  <si>
    <t>Carl</t>
  </si>
  <si>
    <t>Smith</t>
  </si>
  <si>
    <t>Wee</t>
  </si>
  <si>
    <t>Sun</t>
  </si>
  <si>
    <t>Lee</t>
  </si>
  <si>
    <t>Mario</t>
  </si>
  <si>
    <t>Marchand</t>
  </si>
  <si>
    <t>Pierce</t>
  </si>
  <si>
    <t>Oblinger</t>
  </si>
  <si>
    <t>Lyle</t>
  </si>
  <si>
    <t>Ungar</t>
  </si>
  <si>
    <t>Hiroshi</t>
  </si>
  <si>
    <t>Tanaka</t>
  </si>
  <si>
    <t>Johanne</t>
  </si>
  <si>
    <t>Morin</t>
  </si>
  <si>
    <t>Wengerek</t>
  </si>
  <si>
    <t>Craven</t>
  </si>
  <si>
    <t>Fawcett</t>
  </si>
  <si>
    <t>Rose</t>
  </si>
  <si>
    <t>Richard</t>
  </si>
  <si>
    <t>Caruana</t>
  </si>
  <si>
    <t>Salzberg</t>
  </si>
  <si>
    <t>Barak</t>
  </si>
  <si>
    <t>Pearlmutter</t>
  </si>
  <si>
    <t>Darken</t>
  </si>
  <si>
    <t>Judy</t>
  </si>
  <si>
    <t>Franklin</t>
  </si>
  <si>
    <t>Xuemei</t>
  </si>
  <si>
    <t>Wang</t>
  </si>
  <si>
    <t>Nitin</t>
  </si>
  <si>
    <t>Indurkhya</t>
  </si>
  <si>
    <t>Oded</t>
  </si>
  <si>
    <t>Maron</t>
  </si>
  <si>
    <t>Takefumi</t>
  </si>
  <si>
    <t>Yamazaki</t>
  </si>
  <si>
    <t>Satinder</t>
  </si>
  <si>
    <t>Pal</t>
  </si>
  <si>
    <t>Singh</t>
  </si>
  <si>
    <t>Kohavi</t>
  </si>
  <si>
    <t>de</t>
  </si>
  <si>
    <t>la</t>
  </si>
  <si>
    <t>Maza</t>
  </si>
  <si>
    <t>Sloan</t>
  </si>
  <si>
    <t>Chun-Nan</t>
  </si>
  <si>
    <t>Hsu</t>
  </si>
  <si>
    <t>Daniel</t>
  </si>
  <si>
    <t>Kortenkamp</t>
  </si>
  <si>
    <t>Ricard</t>
  </si>
  <si>
    <t>Gavalda</t>
  </si>
  <si>
    <t>Joe</t>
  </si>
  <si>
    <t>Suzuki</t>
  </si>
  <si>
    <t>James</t>
  </si>
  <si>
    <t>Royer</t>
  </si>
  <si>
    <t>Jyrki</t>
  </si>
  <si>
    <t>Kivinen</t>
  </si>
  <si>
    <t>Tapio</t>
  </si>
  <si>
    <t>Elomaa</t>
  </si>
  <si>
    <t>Redmond</t>
  </si>
  <si>
    <t>Rich</t>
  </si>
  <si>
    <t>Maclin</t>
  </si>
  <si>
    <t>Jiarong</t>
  </si>
  <si>
    <t>Hong</t>
  </si>
  <si>
    <t>Janusz</t>
  </si>
  <si>
    <t>Wnek</t>
  </si>
  <si>
    <t>B.</t>
  </si>
  <si>
    <t>Skalak</t>
  </si>
  <si>
    <t>Hennessy</t>
  </si>
  <si>
    <t>Cohn</t>
  </si>
  <si>
    <t>Merrick</t>
  </si>
  <si>
    <t>Furst</t>
  </si>
  <si>
    <t>Lindley</t>
  </si>
  <si>
    <t>Darden</t>
  </si>
  <si>
    <t>Steve</t>
  </si>
  <si>
    <t>Chien</t>
  </si>
  <si>
    <t>Wai</t>
  </si>
  <si>
    <t>Lam</t>
  </si>
  <si>
    <t>Goldberg</t>
  </si>
  <si>
    <t>Muggleton</t>
  </si>
  <si>
    <t>Jason</t>
  </si>
  <si>
    <t>Catlett</t>
  </si>
  <si>
    <t>Justinian</t>
  </si>
  <si>
    <t>Rosca</t>
  </si>
  <si>
    <t>Sreerama</t>
  </si>
  <si>
    <t>K.</t>
  </si>
  <si>
    <t>Murthy</t>
  </si>
  <si>
    <t>Sutton</t>
  </si>
  <si>
    <t>Barley</t>
  </si>
  <si>
    <t>Grate</t>
  </si>
  <si>
    <t>Nathalie</t>
  </si>
  <si>
    <t>Japkowicz</t>
  </si>
  <si>
    <t>Randolph</t>
  </si>
  <si>
    <t>Jones</t>
  </si>
  <si>
    <t>Rachlin</t>
  </si>
  <si>
    <t>Leshno</t>
  </si>
  <si>
    <t>Emanuel</t>
  </si>
  <si>
    <t>Knill</t>
  </si>
  <si>
    <t>Sholom</t>
  </si>
  <si>
    <t>Darko</t>
  </si>
  <si>
    <t>Zupanic</t>
  </si>
  <si>
    <t>Spalthoff</t>
  </si>
  <si>
    <t>Kearns</t>
  </si>
  <si>
    <t>Holly</t>
  </si>
  <si>
    <t>Yanco</t>
  </si>
  <si>
    <t>Olivier</t>
  </si>
  <si>
    <t>De</t>
  </si>
  <si>
    <t>Vel</t>
  </si>
  <si>
    <t>Bylander</t>
  </si>
  <si>
    <t>Johannes</t>
  </si>
  <si>
    <t>Furnkranz</t>
  </si>
  <si>
    <t>Pat</t>
  </si>
  <si>
    <t>Langley</t>
  </si>
  <si>
    <t>Javed</t>
  </si>
  <si>
    <t>Aslam</t>
  </si>
  <si>
    <t>Jean</t>
  </si>
  <si>
    <t>Gabriel</t>
  </si>
  <si>
    <t>Ganascia</t>
  </si>
  <si>
    <t>Sean</t>
  </si>
  <si>
    <t>Slattery</t>
  </si>
  <si>
    <t>meystel</t>
  </si>
  <si>
    <t>Brian</t>
  </si>
  <si>
    <t>D.</t>
  </si>
  <si>
    <t>Davidson</t>
  </si>
  <si>
    <t>Gillman</t>
  </si>
  <si>
    <t>Matevz</t>
  </si>
  <si>
    <t>Kovacic</t>
  </si>
  <si>
    <t>Bala</t>
  </si>
  <si>
    <t>Kalyanasundaram</t>
  </si>
  <si>
    <t>Martin</t>
  </si>
  <si>
    <t>Kummer</t>
  </si>
  <si>
    <t>Manfred</t>
  </si>
  <si>
    <t>Warmuth</t>
  </si>
  <si>
    <t>Mathias</t>
  </si>
  <si>
    <t>Tester</t>
  </si>
  <si>
    <t>Nicolas</t>
  </si>
  <si>
    <t>Fiechter</t>
  </si>
  <si>
    <t>Aurora</t>
  </si>
  <si>
    <t>Perez</t>
  </si>
  <si>
    <t>Scott</t>
  </si>
  <si>
    <t>Naoki</t>
  </si>
  <si>
    <t>Abe</t>
  </si>
  <si>
    <t>Kimmen</t>
  </si>
  <si>
    <t>Sjolander</t>
  </si>
  <si>
    <t>Jeffery</t>
  </si>
  <si>
    <t>Clouse</t>
  </si>
  <si>
    <t>Daley</t>
  </si>
  <si>
    <t>Gasarch</t>
  </si>
  <si>
    <t>Reinhard</t>
  </si>
  <si>
    <t>Blasig</t>
  </si>
  <si>
    <t>Malini</t>
  </si>
  <si>
    <t>Bhandaru</t>
  </si>
  <si>
    <t>Schapire</t>
  </si>
  <si>
    <t>Selzer</t>
  </si>
  <si>
    <t>Clare</t>
  </si>
  <si>
    <t>Bates</t>
  </si>
  <si>
    <t>Congdon</t>
  </si>
  <si>
    <t>Martinch</t>
  </si>
  <si>
    <t>Krikis</t>
  </si>
  <si>
    <t>Case</t>
  </si>
  <si>
    <t>Fortnow</t>
  </si>
  <si>
    <t>Lorien</t>
  </si>
  <si>
    <t>Y.</t>
  </si>
  <si>
    <t>Pratt</t>
  </si>
  <si>
    <t>Klaus</t>
  </si>
  <si>
    <t>Jantke</t>
  </si>
  <si>
    <t>Haralabos</t>
  </si>
  <si>
    <t>Athanassiou</t>
  </si>
  <si>
    <t>Bradley</t>
  </si>
  <si>
    <t>Whitehall</t>
  </si>
  <si>
    <t>Sridhar</t>
  </si>
  <si>
    <t>Mahadevan</t>
  </si>
  <si>
    <t>Nevill-Manning</t>
  </si>
  <si>
    <t>Fischer</t>
  </si>
  <si>
    <t>Hal</t>
  </si>
  <si>
    <t>Duncan</t>
  </si>
  <si>
    <t>Von-Wun</t>
  </si>
  <si>
    <t>Soo</t>
  </si>
  <si>
    <t>Bill</t>
  </si>
  <si>
    <t>Byrne</t>
  </si>
  <si>
    <t>Myriam</t>
  </si>
  <si>
    <t>Abramson</t>
  </si>
  <si>
    <t>Creed</t>
  </si>
  <si>
    <t>Bratton</t>
  </si>
  <si>
    <t>Minoru</t>
  </si>
  <si>
    <t>Asada</t>
  </si>
  <si>
    <t>Mitchell</t>
  </si>
  <si>
    <t>Jean-Daniel</t>
  </si>
  <si>
    <t>Zucker</t>
  </si>
  <si>
    <t>Sonya</t>
  </si>
  <si>
    <t>Snedecor</t>
  </si>
  <si>
    <t>Glenn</t>
  </si>
  <si>
    <t>Silverstein</t>
  </si>
  <si>
    <t>Avrim</t>
  </si>
  <si>
    <t>Blum</t>
  </si>
  <si>
    <t>Decatur</t>
  </si>
  <si>
    <t>Angluin</t>
  </si>
  <si>
    <t>Maass</t>
  </si>
  <si>
    <t>Chidanand</t>
  </si>
  <si>
    <t>Apte</t>
  </si>
  <si>
    <t>Marko</t>
  </si>
  <si>
    <t>Grobelnik</t>
  </si>
  <si>
    <t>Mary</t>
  </si>
  <si>
    <t>Soon</t>
  </si>
  <si>
    <t>Zhixiang</t>
  </si>
  <si>
    <t>Mona</t>
  </si>
  <si>
    <t>Justin</t>
  </si>
  <si>
    <t>Boyan</t>
  </si>
  <si>
    <t>Silver</t>
  </si>
  <si>
    <t>Aha</t>
  </si>
  <si>
    <t>Roos</t>
  </si>
  <si>
    <t>Loewenstern</t>
  </si>
  <si>
    <t>Baum</t>
  </si>
  <si>
    <t>Zelle</t>
  </si>
  <si>
    <t>Arun</t>
  </si>
  <si>
    <t>Sharma</t>
  </si>
  <si>
    <t>Ronitt</t>
  </si>
  <si>
    <t>Rubinfeld</t>
  </si>
  <si>
    <t>Ellman</t>
  </si>
  <si>
    <t>Aaron</t>
  </si>
  <si>
    <t>Feigelson</t>
  </si>
  <si>
    <t>Drucker</t>
  </si>
  <si>
    <t>Carla</t>
  </si>
  <si>
    <t>Brodley</t>
  </si>
  <si>
    <t>Alexander</t>
  </si>
  <si>
    <t>Meystel</t>
  </si>
  <si>
    <t>Maja</t>
  </si>
  <si>
    <t>Mataric</t>
  </si>
  <si>
    <t>Leonard</t>
  </si>
  <si>
    <t>Pitt</t>
  </si>
  <si>
    <t>Eyal</t>
  </si>
  <si>
    <t>Kushilevitz</t>
  </si>
  <si>
    <t>Long-Ji</t>
  </si>
  <si>
    <t>Lin</t>
  </si>
  <si>
    <t>Ameur</t>
  </si>
  <si>
    <t>Foued</t>
  </si>
  <si>
    <t>Antoine</t>
  </si>
  <si>
    <t>Cornuejols</t>
  </si>
  <si>
    <t>Welton</t>
  </si>
  <si>
    <t>Becket</t>
  </si>
  <si>
    <t>Haym</t>
  </si>
  <si>
    <t>Hirsh</t>
  </si>
  <si>
    <t>Motoda</t>
  </si>
  <si>
    <t>Drastal</t>
  </si>
  <si>
    <t>Cohen</t>
  </si>
  <si>
    <t>Jing</t>
  </si>
  <si>
    <t>Peng</t>
  </si>
  <si>
    <t>Alma</t>
  </si>
  <si>
    <t>Whitten</t>
  </si>
  <si>
    <t>Haussler</t>
  </si>
  <si>
    <t>Joel</t>
  </si>
  <si>
    <t>Ratsaby</t>
  </si>
  <si>
    <t>Thorne</t>
  </si>
  <si>
    <t>McCarty</t>
  </si>
  <si>
    <t>Tham</t>
  </si>
  <si>
    <t>Kan</t>
  </si>
  <si>
    <t>Deng</t>
  </si>
  <si>
    <t>Russell</t>
  </si>
  <si>
    <t>Greiner</t>
  </si>
  <si>
    <t>Steffen</t>
  </si>
  <si>
    <t>Lange</t>
  </si>
  <si>
    <t>Moore</t>
  </si>
  <si>
    <t>Armand</t>
  </si>
  <si>
    <t>Prieditis</t>
  </si>
  <si>
    <t>Dunja</t>
  </si>
  <si>
    <t>Mladenic</t>
  </si>
  <si>
    <t>Jong-Hoon</t>
  </si>
  <si>
    <t>Oh</t>
  </si>
  <si>
    <t>Ken</t>
  </si>
  <si>
    <t>Lang</t>
  </si>
  <si>
    <t>Bernhard</t>
  </si>
  <si>
    <t>Pfahringer</t>
  </si>
  <si>
    <t>Ronald</t>
  </si>
  <si>
    <t>Rivest</t>
  </si>
  <si>
    <t>Williamson</t>
  </si>
  <si>
    <t>Stuart</t>
  </si>
  <si>
    <t>Ng</t>
  </si>
  <si>
    <t>Efim</t>
  </si>
  <si>
    <t>Kinber</t>
  </si>
  <si>
    <t>Finton</t>
  </si>
  <si>
    <t>Staley</t>
  </si>
  <si>
    <t>Filippo</t>
  </si>
  <si>
    <t>Neri</t>
  </si>
  <si>
    <t>Hodgson</t>
  </si>
  <si>
    <t>Dennis</t>
  </si>
  <si>
    <t>Kibler</t>
  </si>
  <si>
    <t>Donahue</t>
  </si>
  <si>
    <t>Class</t>
  </si>
  <si>
    <t>GivenName</t>
  </si>
  <si>
    <t>SurName</t>
  </si>
  <si>
    <t>Excluded</t>
  </si>
  <si>
    <t>GivenLength</t>
  </si>
  <si>
    <t>GivenFirstLetterNumber</t>
  </si>
  <si>
    <t>SurLength</t>
  </si>
  <si>
    <t>SurFirstLetterNumber</t>
  </si>
  <si>
    <t>OriginalText</t>
  </si>
  <si>
    <t>GivenAndSurLength</t>
  </si>
  <si>
    <t>GivenFirstLetterVowel</t>
  </si>
  <si>
    <t>SurFirstLetterVowel</t>
  </si>
  <si>
    <t>SurSecondLetterVowel</t>
  </si>
  <si>
    <t>GivenSecondLetterVowel</t>
  </si>
  <si>
    <t>GivenSecondLetterNumber</t>
  </si>
  <si>
    <t>SurSecondLetterNumber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</si>
</sst>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03"/>
  <sheetViews>
    <sheetView tabSelected="1" topLeftCell="Q1" workbookViewId="0">
      <selection activeCell="S2" sqref="S2"/>
    </sheetView>
  </sheetViews>
  <sheetFormatPr defaultRowHeight="15"/>
  <cols>
    <col min="7" max="7" width="15.42578125" customWidth="1"/>
    <col min="8" max="8" width="11.85546875" customWidth="1"/>
    <col min="10" max="10" width="12.140625" customWidth="1"/>
    <col min="11" max="12" width="23" customWidth="1"/>
    <col min="13" max="13" width="25.5703125" customWidth="1"/>
    <col min="14" max="14" width="23.140625" customWidth="1"/>
    <col min="15" max="15" width="9.85546875" customWidth="1"/>
    <col min="16" max="17" width="20.5703125" customWidth="1"/>
    <col min="18" max="19" width="20.7109375" customWidth="1"/>
    <col min="20" max="20" width="15.140625" customWidth="1"/>
    <col min="21" max="21" width="11.42578125" customWidth="1"/>
    <col min="22" max="22" width="15.28515625" customWidth="1"/>
    <col min="23" max="23" width="18.42578125" customWidth="1"/>
    <col min="24" max="24" width="16" customWidth="1"/>
    <col min="25" max="25" width="15.7109375" bestFit="1" customWidth="1"/>
    <col min="26" max="26" width="15.85546875" bestFit="1" customWidth="1"/>
    <col min="27" max="27" width="19.42578125" bestFit="1" customWidth="1"/>
    <col min="28" max="28" width="20" bestFit="1" customWidth="1"/>
  </cols>
  <sheetData>
    <row r="1" spans="1:28">
      <c r="Y1" s="1"/>
      <c r="Z1" s="1"/>
      <c r="AA1" s="1"/>
      <c r="AB1" s="1"/>
    </row>
    <row r="2" spans="1:28">
      <c r="E2" t="s">
        <v>548</v>
      </c>
      <c r="F2" t="s">
        <v>548</v>
      </c>
      <c r="G2" t="s">
        <v>556</v>
      </c>
      <c r="H2" t="s">
        <v>549</v>
      </c>
      <c r="I2" t="s">
        <v>550</v>
      </c>
      <c r="J2" t="s">
        <v>552</v>
      </c>
      <c r="K2" t="s">
        <v>553</v>
      </c>
      <c r="L2" t="s">
        <v>558</v>
      </c>
      <c r="M2" t="s">
        <v>562</v>
      </c>
      <c r="N2" t="s">
        <v>561</v>
      </c>
      <c r="O2" t="s">
        <v>554</v>
      </c>
      <c r="P2" t="s">
        <v>555</v>
      </c>
      <c r="Q2" t="s">
        <v>559</v>
      </c>
      <c r="R2" t="s">
        <v>563</v>
      </c>
      <c r="S2" t="s">
        <v>560</v>
      </c>
      <c r="T2" t="s">
        <v>557</v>
      </c>
    </row>
    <row r="3" spans="1:28">
      <c r="A3" t="s">
        <v>179</v>
      </c>
      <c r="B3" t="s">
        <v>171</v>
      </c>
      <c r="C3" t="s">
        <v>470</v>
      </c>
      <c r="E3" t="s">
        <v>0</v>
      </c>
      <c r="F3" t="str">
        <f>IF(TRIM(E3)="+","WINNER","LOSER")</f>
        <v>LOSER</v>
      </c>
      <c r="G3" t="str">
        <f>CONCATENATE(SUBSTITUTE(A3,".",""),SUBSTITUTE(B3,".",""),SUBSTITUTE(C3,".",""),SUBSTITUTE(D3,".",""))</f>
        <v>DavidWAha</v>
      </c>
      <c r="H3" t="s">
        <v>179</v>
      </c>
      <c r="I3" t="s">
        <v>470</v>
      </c>
      <c r="J3">
        <f>LEN(H3)</f>
        <v>5</v>
      </c>
      <c r="K3">
        <f>CODE(LOWER(MID($H3,1,1)))-96</f>
        <v>4</v>
      </c>
      <c r="L3" t="b">
        <f>NOT(ISERROR(MATCH(LOWER(MID($H3,1,1)),{"a";"e";"i";"o";"u"},0)))</f>
        <v>0</v>
      </c>
      <c r="M3">
        <f>CODE(LOWER(MID($H3,2,1)))-96</f>
        <v>1</v>
      </c>
      <c r="N3" t="b">
        <f>NOT(ISERROR(MATCH(LOWER(MID($H3,2,1)),{"a";"e";"i";"o";"u"},0)))</f>
        <v>1</v>
      </c>
      <c r="O3">
        <f>LEN(I3)</f>
        <v>3</v>
      </c>
      <c r="P3">
        <f>CODE(LOWER(MID($I3,1,1)))-96</f>
        <v>1</v>
      </c>
      <c r="Q3" t="b">
        <f>NOT(ISERROR(MATCH(LOWER(MID($I3,1,1)),{"a";"e";"i";"o";"u"},0)))</f>
        <v>1</v>
      </c>
      <c r="R3">
        <f>CODE(LOWER(MID($I3,2,1)))-96</f>
        <v>8</v>
      </c>
      <c r="S3" t="b">
        <f>NOT(ISERROR(MATCH(LOWER(MID($I3,2,1)),{"a";"e";"i";"o";"u"},0)))</f>
        <v>0</v>
      </c>
      <c r="T3">
        <f>LEN(H3)+LEN(I3)</f>
        <v>8</v>
      </c>
    </row>
    <row r="4" spans="1:28">
      <c r="A4" t="s">
        <v>103</v>
      </c>
      <c r="B4" t="s">
        <v>77</v>
      </c>
      <c r="C4" t="s">
        <v>104</v>
      </c>
      <c r="E4" t="s">
        <v>1</v>
      </c>
      <c r="F4" t="str">
        <f>IF(TRIM(E4)="+","WINNER","LOSER")</f>
        <v>WINNER</v>
      </c>
      <c r="G4" t="str">
        <f t="shared" ref="G4:G67" si="0">CONCATENATE(SUBSTITUTE(A4,".",""),SUBSTITUTE(B4,".",""),SUBSTITUTE(C4,".",""),SUBSTITUTE(D4,".",""))</f>
        <v>KamalMAli</v>
      </c>
      <c r="H4" t="s">
        <v>103</v>
      </c>
      <c r="I4" t="s">
        <v>104</v>
      </c>
      <c r="J4">
        <f t="shared" ref="J4:J67" si="1">LEN(H4)</f>
        <v>5</v>
      </c>
      <c r="K4">
        <f t="shared" ref="K4:K67" si="2">CODE(LOWER(MID($H4,1,1)))-96</f>
        <v>11</v>
      </c>
      <c r="L4" t="b">
        <f>NOT(ISERROR(MATCH(LOWER(MID($H4,1,1)),{"a";"e";"i";"o";"u"},0)))</f>
        <v>0</v>
      </c>
      <c r="M4">
        <f t="shared" ref="M4:M67" si="3">CODE(LOWER(MID($H4,2,1)))-96</f>
        <v>1</v>
      </c>
      <c r="N4" t="b">
        <f>NOT(ISERROR(MATCH(LOWER(MID($H4,2,1)),{"a";"e";"i";"o";"u"},0)))</f>
        <v>1</v>
      </c>
      <c r="O4">
        <f t="shared" ref="O4:O67" si="4">LEN(I4)</f>
        <v>3</v>
      </c>
      <c r="P4">
        <f t="shared" ref="P4:P67" si="5">CODE(LOWER(MID($I4,1,1)))-96</f>
        <v>1</v>
      </c>
      <c r="Q4" t="b">
        <f>NOT(ISERROR(MATCH(LOWER(MID($I4,1,1)),{"a";"e";"i";"o";"u"},0)))</f>
        <v>1</v>
      </c>
      <c r="R4">
        <f t="shared" ref="R4:R67" si="6">CODE(LOWER(MID($I4,2,1)))-96</f>
        <v>12</v>
      </c>
      <c r="S4" t="b">
        <f>NOT(ISERROR(MATCH(LOWER(MID($I4,2,1)),{"a";"e";"i";"o";"u"},0)))</f>
        <v>0</v>
      </c>
      <c r="T4">
        <f t="shared" ref="T4:T67" si="7">LEN(H4)+LEN(I4)</f>
        <v>8</v>
      </c>
    </row>
    <row r="5" spans="1:28">
      <c r="A5" t="s">
        <v>144</v>
      </c>
      <c r="B5" t="s">
        <v>136</v>
      </c>
      <c r="C5" t="s">
        <v>145</v>
      </c>
      <c r="E5" t="s">
        <v>1</v>
      </c>
      <c r="F5" t="str">
        <f t="shared" ref="F5:F68" si="8">IF(TRIM(E5)="+","WINNER","LOSER")</f>
        <v>WINNER</v>
      </c>
      <c r="G5" t="str">
        <f t="shared" si="0"/>
        <v>JoseLBalcazar</v>
      </c>
      <c r="H5" t="s">
        <v>144</v>
      </c>
      <c r="I5" t="s">
        <v>145</v>
      </c>
      <c r="J5">
        <f t="shared" si="1"/>
        <v>4</v>
      </c>
      <c r="K5">
        <f t="shared" si="2"/>
        <v>10</v>
      </c>
      <c r="L5" t="b">
        <f>NOT(ISERROR(MATCH(LOWER(MID($H5,1,1)),{"a";"e";"i";"o";"u"},0)))</f>
        <v>0</v>
      </c>
      <c r="M5">
        <f t="shared" si="3"/>
        <v>15</v>
      </c>
      <c r="N5" t="b">
        <f>NOT(ISERROR(MATCH(LOWER(MID($H5,2,1)),{"a";"e";"i";"o";"u"},0)))</f>
        <v>1</v>
      </c>
      <c r="O5">
        <f t="shared" si="4"/>
        <v>8</v>
      </c>
      <c r="P5">
        <f t="shared" si="5"/>
        <v>2</v>
      </c>
      <c r="Q5" t="b">
        <f>NOT(ISERROR(MATCH(LOWER(MID($I5,1,1)),{"a";"e";"i";"o";"u"},0)))</f>
        <v>0</v>
      </c>
      <c r="R5">
        <f t="shared" si="6"/>
        <v>1</v>
      </c>
      <c r="S5" t="b">
        <f>NOT(ISERROR(MATCH(LOWER(MID($I5,2,1)),{"a";"e";"i";"o";"u"},0)))</f>
        <v>1</v>
      </c>
      <c r="T5">
        <f t="shared" si="7"/>
        <v>12</v>
      </c>
    </row>
    <row r="6" spans="1:28">
      <c r="A6" t="s">
        <v>196</v>
      </c>
      <c r="B6" t="s">
        <v>197</v>
      </c>
      <c r="C6" t="s">
        <v>198</v>
      </c>
      <c r="E6" t="s">
        <v>0</v>
      </c>
      <c r="F6" t="str">
        <f t="shared" si="8"/>
        <v>LOSER</v>
      </c>
      <c r="G6" t="str">
        <f t="shared" si="0"/>
        <v>TimothyPBarber</v>
      </c>
      <c r="H6" t="s">
        <v>196</v>
      </c>
      <c r="I6" t="s">
        <v>198</v>
      </c>
      <c r="J6">
        <f t="shared" si="1"/>
        <v>7</v>
      </c>
      <c r="K6">
        <f t="shared" si="2"/>
        <v>20</v>
      </c>
      <c r="L6" t="b">
        <f>NOT(ISERROR(MATCH(LOWER(MID($H6,1,1)),{"a";"e";"i";"o";"u"},0)))</f>
        <v>0</v>
      </c>
      <c r="M6">
        <f t="shared" si="3"/>
        <v>9</v>
      </c>
      <c r="N6" t="b">
        <f>NOT(ISERROR(MATCH(LOWER(MID($H6,2,1)),{"a";"e";"i";"o";"u"},0)))</f>
        <v>1</v>
      </c>
      <c r="O6">
        <f t="shared" si="4"/>
        <v>6</v>
      </c>
      <c r="P6">
        <f t="shared" si="5"/>
        <v>2</v>
      </c>
      <c r="Q6" t="b">
        <f>NOT(ISERROR(MATCH(LOWER(MID($I6,1,1)),{"a";"e";"i";"o";"u"},0)))</f>
        <v>0</v>
      </c>
      <c r="R6">
        <f t="shared" si="6"/>
        <v>1</v>
      </c>
      <c r="S6" t="b">
        <f>NOT(ISERROR(MATCH(LOWER(MID($I6,2,1)),{"a";"e";"i";"o";"u"},0)))</f>
        <v>1</v>
      </c>
      <c r="T6">
        <f t="shared" si="7"/>
        <v>13</v>
      </c>
    </row>
    <row r="7" spans="1:28">
      <c r="A7" t="s">
        <v>73</v>
      </c>
      <c r="B7" t="s">
        <v>171</v>
      </c>
      <c r="C7" t="s">
        <v>349</v>
      </c>
      <c r="E7" t="s">
        <v>0</v>
      </c>
      <c r="F7" t="str">
        <f t="shared" si="8"/>
        <v>LOSER</v>
      </c>
      <c r="G7" t="str">
        <f t="shared" si="0"/>
        <v>MichaelWBarley</v>
      </c>
      <c r="H7" t="s">
        <v>73</v>
      </c>
      <c r="I7" t="s">
        <v>349</v>
      </c>
      <c r="J7">
        <f t="shared" si="1"/>
        <v>7</v>
      </c>
      <c r="K7">
        <f t="shared" si="2"/>
        <v>13</v>
      </c>
      <c r="L7" t="b">
        <f>NOT(ISERROR(MATCH(LOWER(MID($H7,1,1)),{"a";"e";"i";"o";"u"},0)))</f>
        <v>0</v>
      </c>
      <c r="M7">
        <f t="shared" si="3"/>
        <v>9</v>
      </c>
      <c r="N7" t="b">
        <f>NOT(ISERROR(MATCH(LOWER(MID($H7,2,1)),{"a";"e";"i";"o";"u"},0)))</f>
        <v>1</v>
      </c>
      <c r="O7">
        <f t="shared" si="4"/>
        <v>6</v>
      </c>
      <c r="P7">
        <f t="shared" si="5"/>
        <v>2</v>
      </c>
      <c r="Q7" t="b">
        <f>NOT(ISERROR(MATCH(LOWER(MID($I7,1,1)),{"a";"e";"i";"o";"u"},0)))</f>
        <v>0</v>
      </c>
      <c r="R7">
        <f t="shared" si="6"/>
        <v>1</v>
      </c>
      <c r="S7" t="b">
        <f>NOT(ISERROR(MATCH(LOWER(MID($I7,2,1)),{"a";"e";"i";"o";"u"},0)))</f>
        <v>1</v>
      </c>
      <c r="T7">
        <f t="shared" si="7"/>
        <v>13</v>
      </c>
    </row>
    <row r="8" spans="1:28">
      <c r="A8" t="s">
        <v>483</v>
      </c>
      <c r="B8" t="s">
        <v>23</v>
      </c>
      <c r="C8" t="s">
        <v>484</v>
      </c>
      <c r="E8" t="s">
        <v>1</v>
      </c>
      <c r="F8" t="str">
        <f t="shared" si="8"/>
        <v>WINNER</v>
      </c>
      <c r="G8" t="str">
        <f t="shared" si="0"/>
        <v>CarlaEBrodley</v>
      </c>
      <c r="H8" t="s">
        <v>483</v>
      </c>
      <c r="I8" t="s">
        <v>484</v>
      </c>
      <c r="J8">
        <f t="shared" si="1"/>
        <v>5</v>
      </c>
      <c r="K8">
        <f t="shared" si="2"/>
        <v>3</v>
      </c>
      <c r="L8" t="b">
        <f>NOT(ISERROR(MATCH(LOWER(MID($H8,1,1)),{"a";"e";"i";"o";"u"},0)))</f>
        <v>0</v>
      </c>
      <c r="M8">
        <f t="shared" si="3"/>
        <v>1</v>
      </c>
      <c r="N8" t="b">
        <f>NOT(ISERROR(MATCH(LOWER(MID($H8,2,1)),{"a";"e";"i";"o";"u"},0)))</f>
        <v>1</v>
      </c>
      <c r="O8">
        <f t="shared" si="4"/>
        <v>7</v>
      </c>
      <c r="P8">
        <f t="shared" si="5"/>
        <v>2</v>
      </c>
      <c r="Q8" t="b">
        <f>NOT(ISERROR(MATCH(LOWER(MID($I8,1,1)),{"a";"e";"i";"o";"u"},0)))</f>
        <v>0</v>
      </c>
      <c r="R8">
        <f t="shared" si="6"/>
        <v>18</v>
      </c>
      <c r="S8" t="b">
        <f>NOT(ISERROR(MATCH(LOWER(MID($I8,2,1)),{"a";"e";"i";"o";"u"},0)))</f>
        <v>0</v>
      </c>
      <c r="T8">
        <f t="shared" si="7"/>
        <v>12</v>
      </c>
    </row>
    <row r="9" spans="1:28">
      <c r="A9" t="s">
        <v>282</v>
      </c>
      <c r="B9" t="s">
        <v>47</v>
      </c>
      <c r="C9" t="s">
        <v>283</v>
      </c>
      <c r="E9" t="s">
        <v>1</v>
      </c>
      <c r="F9" t="str">
        <f t="shared" si="8"/>
        <v>WINNER</v>
      </c>
      <c r="G9" t="str">
        <f t="shared" si="0"/>
        <v>RichardACaruana</v>
      </c>
      <c r="H9" t="s">
        <v>282</v>
      </c>
      <c r="I9" t="s">
        <v>283</v>
      </c>
      <c r="J9">
        <f t="shared" si="1"/>
        <v>7</v>
      </c>
      <c r="K9">
        <f t="shared" si="2"/>
        <v>18</v>
      </c>
      <c r="L9" t="b">
        <f>NOT(ISERROR(MATCH(LOWER(MID($H9,1,1)),{"a";"e";"i";"o";"u"},0)))</f>
        <v>0</v>
      </c>
      <c r="M9">
        <f t="shared" si="3"/>
        <v>9</v>
      </c>
      <c r="N9" t="b">
        <f>NOT(ISERROR(MATCH(LOWER(MID($H9,2,1)),{"a";"e";"i";"o";"u"},0)))</f>
        <v>1</v>
      </c>
      <c r="O9">
        <f t="shared" si="4"/>
        <v>7</v>
      </c>
      <c r="P9">
        <f t="shared" si="5"/>
        <v>3</v>
      </c>
      <c r="Q9" t="b">
        <f>NOT(ISERROR(MATCH(LOWER(MID($I9,1,1)),{"a";"e";"i";"o";"u"},0)))</f>
        <v>0</v>
      </c>
      <c r="R9">
        <f t="shared" si="6"/>
        <v>1</v>
      </c>
      <c r="S9" t="b">
        <f>NOT(ISERROR(MATCH(LOWER(MID($I9,2,1)),{"a";"e";"i";"o";"u"},0)))</f>
        <v>1</v>
      </c>
      <c r="T9">
        <f t="shared" si="7"/>
        <v>14</v>
      </c>
    </row>
    <row r="10" spans="1:28">
      <c r="A10" t="s">
        <v>228</v>
      </c>
      <c r="B10" t="s">
        <v>197</v>
      </c>
      <c r="C10" t="s">
        <v>229</v>
      </c>
      <c r="E10" t="s">
        <v>1</v>
      </c>
      <c r="F10" t="str">
        <f t="shared" si="8"/>
        <v>WINNER</v>
      </c>
      <c r="G10" t="str">
        <f t="shared" si="0"/>
        <v>WanPChiang</v>
      </c>
      <c r="H10" t="s">
        <v>228</v>
      </c>
      <c r="I10" t="s">
        <v>229</v>
      </c>
      <c r="J10">
        <f t="shared" si="1"/>
        <v>3</v>
      </c>
      <c r="K10">
        <f t="shared" si="2"/>
        <v>23</v>
      </c>
      <c r="L10" t="b">
        <f>NOT(ISERROR(MATCH(LOWER(MID($H10,1,1)),{"a";"e";"i";"o";"u"},0)))</f>
        <v>0</v>
      </c>
      <c r="M10">
        <f t="shared" si="3"/>
        <v>1</v>
      </c>
      <c r="N10" t="b">
        <f>NOT(ISERROR(MATCH(LOWER(MID($H10,2,1)),{"a";"e";"i";"o";"u"},0)))</f>
        <v>1</v>
      </c>
      <c r="O10">
        <f t="shared" si="4"/>
        <v>6</v>
      </c>
      <c r="P10">
        <f t="shared" si="5"/>
        <v>3</v>
      </c>
      <c r="Q10" t="b">
        <f>NOT(ISERROR(MATCH(LOWER(MID($I10,1,1)),{"a";"e";"i";"o";"u"},0)))</f>
        <v>0</v>
      </c>
      <c r="R10">
        <f t="shared" si="6"/>
        <v>8</v>
      </c>
      <c r="S10" t="b">
        <f>NOT(ISERROR(MATCH(LOWER(MID($I10,2,1)),{"a";"e";"i";"o";"u"},0)))</f>
        <v>0</v>
      </c>
      <c r="T10">
        <f t="shared" si="7"/>
        <v>9</v>
      </c>
    </row>
    <row r="11" spans="1:28">
      <c r="A11" t="s">
        <v>335</v>
      </c>
      <c r="B11" t="s">
        <v>47</v>
      </c>
      <c r="C11" t="s">
        <v>336</v>
      </c>
      <c r="E11" t="s">
        <v>1</v>
      </c>
      <c r="F11" t="str">
        <f t="shared" si="8"/>
        <v>WINNER</v>
      </c>
      <c r="G11" t="str">
        <f t="shared" si="0"/>
        <v>SteveAChien</v>
      </c>
      <c r="H11" t="s">
        <v>335</v>
      </c>
      <c r="I11" t="s">
        <v>336</v>
      </c>
      <c r="J11">
        <f t="shared" si="1"/>
        <v>5</v>
      </c>
      <c r="K11">
        <f t="shared" si="2"/>
        <v>19</v>
      </c>
      <c r="L11" t="b">
        <f>NOT(ISERROR(MATCH(LOWER(MID($H11,1,1)),{"a";"e";"i";"o";"u"},0)))</f>
        <v>0</v>
      </c>
      <c r="M11">
        <f t="shared" si="3"/>
        <v>20</v>
      </c>
      <c r="N11" t="b">
        <f>NOT(ISERROR(MATCH(LOWER(MID($H11,2,1)),{"a";"e";"i";"o";"u"},0)))</f>
        <v>0</v>
      </c>
      <c r="O11">
        <f t="shared" si="4"/>
        <v>5</v>
      </c>
      <c r="P11">
        <f t="shared" si="5"/>
        <v>3</v>
      </c>
      <c r="Q11" t="b">
        <f>NOT(ISERROR(MATCH(LOWER(MID($I11,1,1)),{"a";"e";"i";"o";"u"},0)))</f>
        <v>0</v>
      </c>
      <c r="R11">
        <f t="shared" si="6"/>
        <v>8</v>
      </c>
      <c r="S11" t="b">
        <f>NOT(ISERROR(MATCH(LOWER(MID($I11,2,1)),{"a";"e";"i";"o";"u"},0)))</f>
        <v>0</v>
      </c>
      <c r="T11">
        <f t="shared" si="7"/>
        <v>10</v>
      </c>
    </row>
    <row r="12" spans="1:28">
      <c r="A12" t="s">
        <v>415</v>
      </c>
      <c r="B12" t="s">
        <v>416</v>
      </c>
      <c r="C12" t="s">
        <v>417</v>
      </c>
      <c r="E12" t="s">
        <v>0</v>
      </c>
      <c r="F12" t="str">
        <f t="shared" si="8"/>
        <v>LOSER</v>
      </c>
      <c r="G12" t="str">
        <f t="shared" si="0"/>
        <v>ClareBatesCongdon</v>
      </c>
      <c r="H12" t="s">
        <v>415</v>
      </c>
      <c r="I12" t="s">
        <v>417</v>
      </c>
      <c r="J12">
        <f t="shared" si="1"/>
        <v>5</v>
      </c>
      <c r="K12">
        <f t="shared" si="2"/>
        <v>3</v>
      </c>
      <c r="L12" t="b">
        <f>NOT(ISERROR(MATCH(LOWER(MID($H12,1,1)),{"a";"e";"i";"o";"u"},0)))</f>
        <v>0</v>
      </c>
      <c r="M12">
        <f t="shared" si="3"/>
        <v>12</v>
      </c>
      <c r="N12" t="b">
        <f>NOT(ISERROR(MATCH(LOWER(MID($H12,2,1)),{"a";"e";"i";"o";"u"},0)))</f>
        <v>0</v>
      </c>
      <c r="O12">
        <f t="shared" si="4"/>
        <v>7</v>
      </c>
      <c r="P12">
        <f t="shared" si="5"/>
        <v>3</v>
      </c>
      <c r="Q12" t="b">
        <f>NOT(ISERROR(MATCH(LOWER(MID($I12,1,1)),{"a";"e";"i";"o";"u"},0)))</f>
        <v>0</v>
      </c>
      <c r="R12">
        <f t="shared" si="6"/>
        <v>15</v>
      </c>
      <c r="S12" t="b">
        <f>NOT(ISERROR(MATCH(LOWER(MID($I12,2,1)),{"a";"e";"i";"o";"u"},0)))</f>
        <v>1</v>
      </c>
      <c r="T12">
        <f t="shared" si="7"/>
        <v>12</v>
      </c>
    </row>
    <row r="13" spans="1:28">
      <c r="A13" t="s">
        <v>252</v>
      </c>
      <c r="B13" t="s">
        <v>171</v>
      </c>
      <c r="C13" t="s">
        <v>279</v>
      </c>
      <c r="E13" t="s">
        <v>1</v>
      </c>
      <c r="F13" t="str">
        <f t="shared" si="8"/>
        <v>WINNER</v>
      </c>
      <c r="G13" t="str">
        <f t="shared" si="0"/>
        <v>MarkWCraven</v>
      </c>
      <c r="H13" t="s">
        <v>252</v>
      </c>
      <c r="I13" t="s">
        <v>279</v>
      </c>
      <c r="J13">
        <f t="shared" si="1"/>
        <v>4</v>
      </c>
      <c r="K13">
        <f t="shared" si="2"/>
        <v>13</v>
      </c>
      <c r="L13" t="b">
        <f>NOT(ISERROR(MATCH(LOWER(MID($H13,1,1)),{"a";"e";"i";"o";"u"},0)))</f>
        <v>0</v>
      </c>
      <c r="M13">
        <f t="shared" si="3"/>
        <v>1</v>
      </c>
      <c r="N13" t="b">
        <f>NOT(ISERROR(MATCH(LOWER(MID($H13,2,1)),{"a";"e";"i";"o";"u"},0)))</f>
        <v>1</v>
      </c>
      <c r="O13">
        <f t="shared" si="4"/>
        <v>6</v>
      </c>
      <c r="P13">
        <f t="shared" si="5"/>
        <v>3</v>
      </c>
      <c r="Q13" t="b">
        <f>NOT(ISERROR(MATCH(LOWER(MID($I13,1,1)),{"a";"e";"i";"o";"u"},0)))</f>
        <v>0</v>
      </c>
      <c r="R13">
        <f t="shared" si="6"/>
        <v>18</v>
      </c>
      <c r="S13" t="b">
        <f>NOT(ISERROR(MATCH(LOWER(MID($I13,2,1)),{"a";"e";"i";"o";"u"},0)))</f>
        <v>0</v>
      </c>
      <c r="T13">
        <f t="shared" si="7"/>
        <v>10</v>
      </c>
    </row>
    <row r="14" spans="1:28">
      <c r="A14" t="s">
        <v>13</v>
      </c>
      <c r="B14" t="s">
        <v>197</v>
      </c>
      <c r="C14" t="s">
        <v>407</v>
      </c>
      <c r="E14" t="s">
        <v>0</v>
      </c>
      <c r="F14" t="str">
        <f t="shared" si="8"/>
        <v>LOSER</v>
      </c>
      <c r="G14" t="str">
        <f t="shared" si="0"/>
        <v>RobertPDaley</v>
      </c>
      <c r="H14" t="s">
        <v>13</v>
      </c>
      <c r="I14" t="s">
        <v>407</v>
      </c>
      <c r="J14">
        <f t="shared" si="1"/>
        <v>6</v>
      </c>
      <c r="K14">
        <f t="shared" si="2"/>
        <v>18</v>
      </c>
      <c r="L14" t="b">
        <f>NOT(ISERROR(MATCH(LOWER(MID($H14,1,1)),{"a";"e";"i";"o";"u"},0)))</f>
        <v>0</v>
      </c>
      <c r="M14">
        <f t="shared" si="3"/>
        <v>15</v>
      </c>
      <c r="N14" t="b">
        <f>NOT(ISERROR(MATCH(LOWER(MID($H14,2,1)),{"a";"e";"i";"o";"u"},0)))</f>
        <v>1</v>
      </c>
      <c r="O14">
        <f t="shared" si="4"/>
        <v>5</v>
      </c>
      <c r="P14">
        <f t="shared" si="5"/>
        <v>4</v>
      </c>
      <c r="Q14" t="b">
        <f>NOT(ISERROR(MATCH(LOWER(MID($I14,1,1)),{"a";"e";"i";"o";"u"},0)))</f>
        <v>0</v>
      </c>
      <c r="R14">
        <f t="shared" si="6"/>
        <v>1</v>
      </c>
      <c r="S14" t="b">
        <f>NOT(ISERROR(MATCH(LOWER(MID($I14,2,1)),{"a";"e";"i";"o";"u"},0)))</f>
        <v>1</v>
      </c>
      <c r="T14">
        <f t="shared" si="7"/>
        <v>11</v>
      </c>
    </row>
    <row r="15" spans="1:28">
      <c r="A15" t="s">
        <v>382</v>
      </c>
      <c r="B15" t="s">
        <v>383</v>
      </c>
      <c r="C15" t="s">
        <v>384</v>
      </c>
      <c r="E15" t="s">
        <v>1</v>
      </c>
      <c r="F15" t="str">
        <f t="shared" si="8"/>
        <v>WINNER</v>
      </c>
      <c r="G15" t="str">
        <f t="shared" si="0"/>
        <v>BrianDDavidson</v>
      </c>
      <c r="H15" t="s">
        <v>382</v>
      </c>
      <c r="I15" t="s">
        <v>384</v>
      </c>
      <c r="J15">
        <f t="shared" si="1"/>
        <v>5</v>
      </c>
      <c r="K15">
        <f t="shared" si="2"/>
        <v>2</v>
      </c>
      <c r="L15" t="b">
        <f>NOT(ISERROR(MATCH(LOWER(MID($H15,1,1)),{"a";"e";"i";"o";"u"},0)))</f>
        <v>0</v>
      </c>
      <c r="M15">
        <f t="shared" si="3"/>
        <v>18</v>
      </c>
      <c r="N15" t="b">
        <f>NOT(ISERROR(MATCH(LOWER(MID($H15,2,1)),{"a";"e";"i";"o";"u"},0)))</f>
        <v>0</v>
      </c>
      <c r="O15">
        <f t="shared" si="4"/>
        <v>8</v>
      </c>
      <c r="P15">
        <f t="shared" si="5"/>
        <v>4</v>
      </c>
      <c r="Q15" t="b">
        <f>NOT(ISERROR(MATCH(LOWER(MID($I15,1,1)),{"a";"e";"i";"o";"u"},0)))</f>
        <v>0</v>
      </c>
      <c r="R15">
        <f t="shared" si="6"/>
        <v>1</v>
      </c>
      <c r="S15" t="b">
        <f>NOT(ISERROR(MATCH(LOWER(MID($I15,2,1)),{"a";"e";"i";"o";"u"},0)))</f>
        <v>1</v>
      </c>
      <c r="T15">
        <f t="shared" si="7"/>
        <v>13</v>
      </c>
    </row>
    <row r="16" spans="1:28">
      <c r="A16" t="s">
        <v>400</v>
      </c>
      <c r="B16" t="s">
        <v>23</v>
      </c>
      <c r="C16" t="s">
        <v>456</v>
      </c>
      <c r="E16" t="s">
        <v>1</v>
      </c>
      <c r="F16" t="str">
        <f t="shared" si="8"/>
        <v>WINNER</v>
      </c>
      <c r="G16" t="str">
        <f t="shared" si="0"/>
        <v>ScottEDecatur</v>
      </c>
      <c r="H16" t="s">
        <v>400</v>
      </c>
      <c r="I16" t="s">
        <v>456</v>
      </c>
      <c r="J16">
        <f t="shared" si="1"/>
        <v>5</v>
      </c>
      <c r="K16">
        <f t="shared" si="2"/>
        <v>19</v>
      </c>
      <c r="L16" t="b">
        <f>NOT(ISERROR(MATCH(LOWER(MID($H16,1,1)),{"a";"e";"i";"o";"u"},0)))</f>
        <v>0</v>
      </c>
      <c r="M16">
        <f t="shared" si="3"/>
        <v>3</v>
      </c>
      <c r="N16" t="b">
        <f>NOT(ISERROR(MATCH(LOWER(MID($H16,2,1)),{"a";"e";"i";"o";"u"},0)))</f>
        <v>0</v>
      </c>
      <c r="O16">
        <f t="shared" si="4"/>
        <v>7</v>
      </c>
      <c r="P16">
        <f t="shared" si="5"/>
        <v>4</v>
      </c>
      <c r="Q16" t="b">
        <f>NOT(ISERROR(MATCH(LOWER(MID($I16,1,1)),{"a";"e";"i";"o";"u"},0)))</f>
        <v>0</v>
      </c>
      <c r="R16">
        <f t="shared" si="6"/>
        <v>5</v>
      </c>
      <c r="S16" t="b">
        <f>NOT(ISERROR(MATCH(LOWER(MID($I16,2,1)),{"a";"e";"i";"o";"u"},0)))</f>
        <v>1</v>
      </c>
      <c r="T16">
        <f t="shared" si="7"/>
        <v>12</v>
      </c>
    </row>
    <row r="17" spans="1:20">
      <c r="A17" t="s">
        <v>83</v>
      </c>
      <c r="B17" t="s">
        <v>84</v>
      </c>
      <c r="C17" t="s">
        <v>85</v>
      </c>
      <c r="E17" t="s">
        <v>1</v>
      </c>
      <c r="F17" t="str">
        <f t="shared" si="8"/>
        <v>WINNER</v>
      </c>
      <c r="G17" t="str">
        <f t="shared" si="0"/>
        <v>GeraldFDeJong</v>
      </c>
      <c r="H17" t="s">
        <v>83</v>
      </c>
      <c r="I17" t="s">
        <v>85</v>
      </c>
      <c r="J17">
        <f t="shared" si="1"/>
        <v>6</v>
      </c>
      <c r="K17">
        <f t="shared" si="2"/>
        <v>7</v>
      </c>
      <c r="L17" t="b">
        <f>NOT(ISERROR(MATCH(LOWER(MID($H17,1,1)),{"a";"e";"i";"o";"u"},0)))</f>
        <v>0</v>
      </c>
      <c r="M17">
        <f t="shared" si="3"/>
        <v>5</v>
      </c>
      <c r="N17" t="b">
        <f>NOT(ISERROR(MATCH(LOWER(MID($H17,2,1)),{"a";"e";"i";"o";"u"},0)))</f>
        <v>1</v>
      </c>
      <c r="O17">
        <f t="shared" si="4"/>
        <v>6</v>
      </c>
      <c r="P17">
        <f t="shared" si="5"/>
        <v>4</v>
      </c>
      <c r="Q17" t="b">
        <f>NOT(ISERROR(MATCH(LOWER(MID($I17,1,1)),{"a";"e";"i";"o";"u"},0)))</f>
        <v>0</v>
      </c>
      <c r="R17">
        <f t="shared" si="6"/>
        <v>5</v>
      </c>
      <c r="S17" t="b">
        <f>NOT(ISERROR(MATCH(LOWER(MID($I17,2,1)),{"a";"e";"i";"o";"u"},0)))</f>
        <v>1</v>
      </c>
      <c r="T17">
        <f t="shared" si="7"/>
        <v>12</v>
      </c>
    </row>
    <row r="18" spans="1:20">
      <c r="A18" t="s">
        <v>22</v>
      </c>
      <c r="B18" t="s">
        <v>187</v>
      </c>
      <c r="C18" t="s">
        <v>188</v>
      </c>
      <c r="E18" t="s">
        <v>1</v>
      </c>
      <c r="F18" t="str">
        <f t="shared" si="8"/>
        <v>WINNER</v>
      </c>
      <c r="G18" t="str">
        <f t="shared" si="0"/>
        <v>ThomasGDietterich</v>
      </c>
      <c r="H18" t="s">
        <v>22</v>
      </c>
      <c r="I18" t="s">
        <v>188</v>
      </c>
      <c r="J18">
        <f t="shared" si="1"/>
        <v>6</v>
      </c>
      <c r="K18">
        <f t="shared" si="2"/>
        <v>20</v>
      </c>
      <c r="L18" t="b">
        <f>NOT(ISERROR(MATCH(LOWER(MID($H18,1,1)),{"a";"e";"i";"o";"u"},0)))</f>
        <v>0</v>
      </c>
      <c r="M18">
        <f t="shared" si="3"/>
        <v>8</v>
      </c>
      <c r="N18" t="b">
        <f>NOT(ISERROR(MATCH(LOWER(MID($H18,2,1)),{"a";"e";"i";"o";"u"},0)))</f>
        <v>0</v>
      </c>
      <c r="O18">
        <f t="shared" si="4"/>
        <v>10</v>
      </c>
      <c r="P18">
        <f t="shared" si="5"/>
        <v>4</v>
      </c>
      <c r="Q18" t="b">
        <f>NOT(ISERROR(MATCH(LOWER(MID($I18,1,1)),{"a";"e";"i";"o";"u"},0)))</f>
        <v>0</v>
      </c>
      <c r="R18">
        <f t="shared" si="6"/>
        <v>9</v>
      </c>
      <c r="S18" t="b">
        <f>NOT(ISERROR(MATCH(LOWER(MID($I18,2,1)),{"a";"e";"i";"o";"u"},0)))</f>
        <v>1</v>
      </c>
      <c r="T18">
        <f t="shared" si="7"/>
        <v>16</v>
      </c>
    </row>
    <row r="19" spans="1:20">
      <c r="A19" t="s">
        <v>73</v>
      </c>
      <c r="B19" t="s">
        <v>106</v>
      </c>
      <c r="C19" t="s">
        <v>547</v>
      </c>
      <c r="E19" t="s">
        <v>0</v>
      </c>
      <c r="F19" t="str">
        <f t="shared" si="8"/>
        <v>LOSER</v>
      </c>
      <c r="G19" t="str">
        <f t="shared" si="0"/>
        <v>MichaelJDonahue</v>
      </c>
      <c r="H19" t="s">
        <v>73</v>
      </c>
      <c r="I19" t="s">
        <v>547</v>
      </c>
      <c r="J19">
        <f t="shared" si="1"/>
        <v>7</v>
      </c>
      <c r="K19">
        <f t="shared" si="2"/>
        <v>13</v>
      </c>
      <c r="L19" t="b">
        <f>NOT(ISERROR(MATCH(LOWER(MID($H19,1,1)),{"a";"e";"i";"o";"u"},0)))</f>
        <v>0</v>
      </c>
      <c r="M19">
        <f t="shared" si="3"/>
        <v>9</v>
      </c>
      <c r="N19" t="b">
        <f>NOT(ISERROR(MATCH(LOWER(MID($H19,2,1)),{"a";"e";"i";"o";"u"},0)))</f>
        <v>1</v>
      </c>
      <c r="O19">
        <f t="shared" si="4"/>
        <v>7</v>
      </c>
      <c r="P19">
        <f t="shared" si="5"/>
        <v>4</v>
      </c>
      <c r="Q19" t="b">
        <f>NOT(ISERROR(MATCH(LOWER(MID($I19,1,1)),{"a";"e";"i";"o";"u"},0)))</f>
        <v>0</v>
      </c>
      <c r="R19">
        <f t="shared" si="6"/>
        <v>15</v>
      </c>
      <c r="S19" t="b">
        <f>NOT(ISERROR(MATCH(LOWER(MID($I19,2,1)),{"a";"e";"i";"o";"u"},0)))</f>
        <v>1</v>
      </c>
      <c r="T19">
        <f t="shared" si="7"/>
        <v>14</v>
      </c>
    </row>
    <row r="20" spans="1:20">
      <c r="A20" t="s">
        <v>128</v>
      </c>
      <c r="B20" t="s">
        <v>47</v>
      </c>
      <c r="C20" t="s">
        <v>504</v>
      </c>
      <c r="E20" t="s">
        <v>1</v>
      </c>
      <c r="F20" t="str">
        <f t="shared" si="8"/>
        <v>WINNER</v>
      </c>
      <c r="G20" t="str">
        <f t="shared" si="0"/>
        <v>GeorgeADrastal</v>
      </c>
      <c r="H20" t="s">
        <v>128</v>
      </c>
      <c r="I20" t="s">
        <v>504</v>
      </c>
      <c r="J20">
        <f t="shared" si="1"/>
        <v>6</v>
      </c>
      <c r="K20">
        <f t="shared" si="2"/>
        <v>7</v>
      </c>
      <c r="L20" t="b">
        <f>NOT(ISERROR(MATCH(LOWER(MID($H20,1,1)),{"a";"e";"i";"o";"u"},0)))</f>
        <v>0</v>
      </c>
      <c r="M20">
        <f t="shared" si="3"/>
        <v>5</v>
      </c>
      <c r="N20" t="b">
        <f>NOT(ISERROR(MATCH(LOWER(MID($H20,2,1)),{"a";"e";"i";"o";"u"},0)))</f>
        <v>1</v>
      </c>
      <c r="O20">
        <f t="shared" si="4"/>
        <v>7</v>
      </c>
      <c r="P20">
        <f t="shared" si="5"/>
        <v>4</v>
      </c>
      <c r="Q20" t="b">
        <f>NOT(ISERROR(MATCH(LOWER(MID($I20,1,1)),{"a";"e";"i";"o";"u"},0)))</f>
        <v>0</v>
      </c>
      <c r="R20">
        <f t="shared" si="6"/>
        <v>18</v>
      </c>
      <c r="S20" t="b">
        <f>NOT(ISERROR(MATCH(LOWER(MID($I20,2,1)),{"a";"e";"i";"o";"u"},0)))</f>
        <v>0</v>
      </c>
      <c r="T20">
        <f t="shared" si="7"/>
        <v>13</v>
      </c>
    </row>
    <row r="21" spans="1:20">
      <c r="A21" t="s">
        <v>135</v>
      </c>
      <c r="B21" t="s">
        <v>136</v>
      </c>
      <c r="C21" t="s">
        <v>137</v>
      </c>
      <c r="E21" t="s">
        <v>1</v>
      </c>
      <c r="F21" t="str">
        <f t="shared" si="8"/>
        <v>WINNER</v>
      </c>
      <c r="G21" t="str">
        <f t="shared" si="0"/>
        <v>SusanLEpstein</v>
      </c>
      <c r="H21" t="s">
        <v>135</v>
      </c>
      <c r="I21" t="s">
        <v>137</v>
      </c>
      <c r="J21">
        <f t="shared" si="1"/>
        <v>5</v>
      </c>
      <c r="K21">
        <f t="shared" si="2"/>
        <v>19</v>
      </c>
      <c r="L21" t="b">
        <f>NOT(ISERROR(MATCH(LOWER(MID($H21,1,1)),{"a";"e";"i";"o";"u"},0)))</f>
        <v>0</v>
      </c>
      <c r="M21">
        <f t="shared" si="3"/>
        <v>21</v>
      </c>
      <c r="N21" t="b">
        <f>NOT(ISERROR(MATCH(LOWER(MID($H21,2,1)),{"a";"e";"i";"o";"u"},0)))</f>
        <v>1</v>
      </c>
      <c r="O21">
        <f t="shared" si="4"/>
        <v>7</v>
      </c>
      <c r="P21">
        <f t="shared" si="5"/>
        <v>5</v>
      </c>
      <c r="Q21" t="b">
        <f>NOT(ISERROR(MATCH(LOWER(MID($I21,1,1)),{"a";"e";"i";"o";"u"},0)))</f>
        <v>1</v>
      </c>
      <c r="R21">
        <f t="shared" si="6"/>
        <v>16</v>
      </c>
      <c r="S21" t="b">
        <f>NOT(ISERROR(MATCH(LOWER(MID($I21,2,1)),{"a";"e";"i";"o";"u"},0)))</f>
        <v>0</v>
      </c>
      <c r="T21">
        <f t="shared" si="7"/>
        <v>12</v>
      </c>
    </row>
    <row r="22" spans="1:20">
      <c r="A22" t="s">
        <v>288</v>
      </c>
      <c r="B22" t="s">
        <v>47</v>
      </c>
      <c r="C22" t="s">
        <v>289</v>
      </c>
      <c r="E22" t="s">
        <v>0</v>
      </c>
      <c r="F22" t="str">
        <f t="shared" si="8"/>
        <v>LOSER</v>
      </c>
      <c r="G22" t="str">
        <f t="shared" si="0"/>
        <v>JudyAFranklin</v>
      </c>
      <c r="H22" t="s">
        <v>288</v>
      </c>
      <c r="I22" t="s">
        <v>289</v>
      </c>
      <c r="J22">
        <f t="shared" si="1"/>
        <v>4</v>
      </c>
      <c r="K22">
        <f t="shared" si="2"/>
        <v>10</v>
      </c>
      <c r="L22" t="b">
        <f>NOT(ISERROR(MATCH(LOWER(MID($H22,1,1)),{"a";"e";"i";"o";"u"},0)))</f>
        <v>0</v>
      </c>
      <c r="M22">
        <f t="shared" si="3"/>
        <v>21</v>
      </c>
      <c r="N22" t="b">
        <f>NOT(ISERROR(MATCH(LOWER(MID($H22,2,1)),{"a";"e";"i";"o";"u"},0)))</f>
        <v>1</v>
      </c>
      <c r="O22">
        <f t="shared" si="4"/>
        <v>8</v>
      </c>
      <c r="P22">
        <f t="shared" si="5"/>
        <v>6</v>
      </c>
      <c r="Q22" t="b">
        <f>NOT(ISERROR(MATCH(LOWER(MID($I22,1,1)),{"a";"e";"i";"o";"u"},0)))</f>
        <v>0</v>
      </c>
      <c r="R22">
        <f t="shared" si="6"/>
        <v>18</v>
      </c>
      <c r="S22" t="b">
        <f>NOT(ISERROR(MATCH(LOWER(MID($I22,2,1)),{"a";"e";"i";"o";"u"},0)))</f>
        <v>0</v>
      </c>
      <c r="T22">
        <f t="shared" si="7"/>
        <v>12</v>
      </c>
    </row>
    <row r="23" spans="1:20">
      <c r="A23" t="s">
        <v>331</v>
      </c>
      <c r="B23" t="s">
        <v>136</v>
      </c>
      <c r="C23" t="s">
        <v>332</v>
      </c>
      <c r="E23" t="s">
        <v>1</v>
      </c>
      <c r="F23" t="str">
        <f t="shared" si="8"/>
        <v>WINNER</v>
      </c>
      <c r="G23" t="str">
        <f t="shared" si="0"/>
        <v>MerrickLFurst</v>
      </c>
      <c r="H23" t="s">
        <v>331</v>
      </c>
      <c r="I23" t="s">
        <v>332</v>
      </c>
      <c r="J23">
        <f t="shared" si="1"/>
        <v>7</v>
      </c>
      <c r="K23">
        <f t="shared" si="2"/>
        <v>13</v>
      </c>
      <c r="L23" t="b">
        <f>NOT(ISERROR(MATCH(LOWER(MID($H23,1,1)),{"a";"e";"i";"o";"u"},0)))</f>
        <v>0</v>
      </c>
      <c r="M23">
        <f t="shared" si="3"/>
        <v>5</v>
      </c>
      <c r="N23" t="b">
        <f>NOT(ISERROR(MATCH(LOWER(MID($H23,2,1)),{"a";"e";"i";"o";"u"},0)))</f>
        <v>1</v>
      </c>
      <c r="O23">
        <f t="shared" si="4"/>
        <v>5</v>
      </c>
      <c r="P23">
        <f t="shared" si="5"/>
        <v>6</v>
      </c>
      <c r="Q23" t="b">
        <f>NOT(ISERROR(MATCH(LOWER(MID($I23,1,1)),{"a";"e";"i";"o";"u"},0)))</f>
        <v>0</v>
      </c>
      <c r="R23">
        <f t="shared" si="6"/>
        <v>21</v>
      </c>
      <c r="S23" t="b">
        <f>NOT(ISERROR(MATCH(LOWER(MID($I23,2,1)),{"a";"e";"i";"o";"u"},0)))</f>
        <v>1</v>
      </c>
      <c r="T23">
        <f t="shared" si="7"/>
        <v>12</v>
      </c>
    </row>
    <row r="24" spans="1:20">
      <c r="A24" t="s">
        <v>376</v>
      </c>
      <c r="B24" t="s">
        <v>377</v>
      </c>
      <c r="C24" t="s">
        <v>378</v>
      </c>
      <c r="E24" t="s">
        <v>1</v>
      </c>
      <c r="F24" t="str">
        <f t="shared" si="8"/>
        <v>WINNER</v>
      </c>
      <c r="G24" t="str">
        <f t="shared" si="0"/>
        <v>JeanGabrielGanascia</v>
      </c>
      <c r="H24" t="s">
        <v>376</v>
      </c>
      <c r="I24" t="s">
        <v>378</v>
      </c>
      <c r="J24">
        <f t="shared" si="1"/>
        <v>4</v>
      </c>
      <c r="K24">
        <f t="shared" si="2"/>
        <v>10</v>
      </c>
      <c r="L24" t="b">
        <f>NOT(ISERROR(MATCH(LOWER(MID($H24,1,1)),{"a";"e";"i";"o";"u"},0)))</f>
        <v>0</v>
      </c>
      <c r="M24">
        <f t="shared" si="3"/>
        <v>5</v>
      </c>
      <c r="N24" t="b">
        <f>NOT(ISERROR(MATCH(LOWER(MID($H24,2,1)),{"a";"e";"i";"o";"u"},0)))</f>
        <v>1</v>
      </c>
      <c r="O24">
        <f t="shared" si="4"/>
        <v>8</v>
      </c>
      <c r="P24">
        <f t="shared" si="5"/>
        <v>7</v>
      </c>
      <c r="Q24" t="b">
        <f>NOT(ISERROR(MATCH(LOWER(MID($I24,1,1)),{"a";"e";"i";"o";"u"},0)))</f>
        <v>0</v>
      </c>
      <c r="R24">
        <f t="shared" si="6"/>
        <v>1</v>
      </c>
      <c r="S24" t="b">
        <f>NOT(ISERROR(MATCH(LOWER(MID($I24,2,1)),{"a";"e";"i";"o";"u"},0)))</f>
        <v>1</v>
      </c>
      <c r="T24">
        <f t="shared" si="7"/>
        <v>12</v>
      </c>
    </row>
    <row r="25" spans="1:20">
      <c r="A25" t="s">
        <v>232</v>
      </c>
      <c r="B25" t="s">
        <v>88</v>
      </c>
      <c r="C25" t="s">
        <v>233</v>
      </c>
      <c r="E25" t="s">
        <v>0</v>
      </c>
      <c r="F25" t="str">
        <f t="shared" si="8"/>
        <v>LOSER</v>
      </c>
      <c r="G25" t="str">
        <f t="shared" si="0"/>
        <v>MelindaTGervasio</v>
      </c>
      <c r="H25" t="s">
        <v>232</v>
      </c>
      <c r="I25" t="s">
        <v>233</v>
      </c>
      <c r="J25">
        <f t="shared" si="1"/>
        <v>7</v>
      </c>
      <c r="K25">
        <f t="shared" si="2"/>
        <v>13</v>
      </c>
      <c r="L25" t="b">
        <f>NOT(ISERROR(MATCH(LOWER(MID($H25,1,1)),{"a";"e";"i";"o";"u"},0)))</f>
        <v>0</v>
      </c>
      <c r="M25">
        <f t="shared" si="3"/>
        <v>5</v>
      </c>
      <c r="N25" t="b">
        <f>NOT(ISERROR(MATCH(LOWER(MID($H25,2,1)),{"a";"e";"i";"o";"u"},0)))</f>
        <v>1</v>
      </c>
      <c r="O25">
        <f t="shared" si="4"/>
        <v>8</v>
      </c>
      <c r="P25">
        <f t="shared" si="5"/>
        <v>7</v>
      </c>
      <c r="Q25" t="b">
        <f>NOT(ISERROR(MATCH(LOWER(MID($I25,1,1)),{"a";"e";"i";"o";"u"},0)))</f>
        <v>0</v>
      </c>
      <c r="R25">
        <f t="shared" si="6"/>
        <v>5</v>
      </c>
      <c r="S25" t="b">
        <f>NOT(ISERROR(MATCH(LOWER(MID($I25,2,1)),{"a";"e";"i";"o";"u"},0)))</f>
        <v>1</v>
      </c>
      <c r="T25">
        <f t="shared" si="7"/>
        <v>15</v>
      </c>
    </row>
    <row r="26" spans="1:20">
      <c r="A26" t="s">
        <v>165</v>
      </c>
      <c r="B26" t="s">
        <v>171</v>
      </c>
      <c r="C26" t="s">
        <v>339</v>
      </c>
      <c r="E26" t="s">
        <v>0</v>
      </c>
      <c r="F26" t="str">
        <f t="shared" si="8"/>
        <v>LOSER</v>
      </c>
      <c r="G26" t="str">
        <f t="shared" si="0"/>
        <v>PaulWGoldberg</v>
      </c>
      <c r="H26" t="s">
        <v>165</v>
      </c>
      <c r="I26" t="s">
        <v>339</v>
      </c>
      <c r="J26">
        <f t="shared" si="1"/>
        <v>4</v>
      </c>
      <c r="K26">
        <f t="shared" si="2"/>
        <v>16</v>
      </c>
      <c r="L26" t="b">
        <f>NOT(ISERROR(MATCH(LOWER(MID($H26,1,1)),{"a";"e";"i";"o";"u"},0)))</f>
        <v>0</v>
      </c>
      <c r="M26">
        <f t="shared" si="3"/>
        <v>1</v>
      </c>
      <c r="N26" t="b">
        <f>NOT(ISERROR(MATCH(LOWER(MID($H26,2,1)),{"a";"e";"i";"o";"u"},0)))</f>
        <v>1</v>
      </c>
      <c r="O26">
        <f t="shared" si="4"/>
        <v>8</v>
      </c>
      <c r="P26">
        <f t="shared" si="5"/>
        <v>7</v>
      </c>
      <c r="Q26" t="b">
        <f>NOT(ISERROR(MATCH(LOWER(MID($I26,1,1)),{"a";"e";"i";"o";"u"},0)))</f>
        <v>0</v>
      </c>
      <c r="R26">
        <f t="shared" si="6"/>
        <v>15</v>
      </c>
      <c r="S26" t="b">
        <f>NOT(ISERROR(MATCH(LOWER(MID($I26,2,1)),{"a";"e";"i";"o";"u"},0)))</f>
        <v>1</v>
      </c>
      <c r="T26">
        <f t="shared" si="7"/>
        <v>12</v>
      </c>
    </row>
    <row r="27" spans="1:20">
      <c r="A27" t="s">
        <v>46</v>
      </c>
      <c r="B27" t="s">
        <v>47</v>
      </c>
      <c r="C27" t="s">
        <v>48</v>
      </c>
      <c r="E27" t="s">
        <v>0</v>
      </c>
      <c r="F27" t="str">
        <f t="shared" si="8"/>
        <v>LOSER</v>
      </c>
      <c r="G27" t="str">
        <f t="shared" si="0"/>
        <v>WilliamAGreene</v>
      </c>
      <c r="H27" t="s">
        <v>46</v>
      </c>
      <c r="I27" t="s">
        <v>48</v>
      </c>
      <c r="J27">
        <f t="shared" si="1"/>
        <v>7</v>
      </c>
      <c r="K27">
        <f t="shared" si="2"/>
        <v>23</v>
      </c>
      <c r="L27" t="b">
        <f>NOT(ISERROR(MATCH(LOWER(MID($H27,1,1)),{"a";"e";"i";"o";"u"},0)))</f>
        <v>0</v>
      </c>
      <c r="M27">
        <f t="shared" si="3"/>
        <v>9</v>
      </c>
      <c r="N27" t="b">
        <f>NOT(ISERROR(MATCH(LOWER(MID($H27,2,1)),{"a";"e";"i";"o";"u"},0)))</f>
        <v>1</v>
      </c>
      <c r="O27">
        <f t="shared" si="4"/>
        <v>6</v>
      </c>
      <c r="P27">
        <f t="shared" si="5"/>
        <v>7</v>
      </c>
      <c r="Q27" t="b">
        <f>NOT(ISERROR(MATCH(LOWER(MID($I27,1,1)),{"a";"e";"i";"o";"u"},0)))</f>
        <v>0</v>
      </c>
      <c r="R27">
        <f t="shared" si="6"/>
        <v>18</v>
      </c>
      <c r="S27" t="b">
        <f>NOT(ISERROR(MATCH(LOWER(MID($I27,2,1)),{"a";"e";"i";"o";"u"},0)))</f>
        <v>0</v>
      </c>
      <c r="T27">
        <f t="shared" si="7"/>
        <v>13</v>
      </c>
    </row>
    <row r="28" spans="1:20">
      <c r="A28" t="s">
        <v>13</v>
      </c>
      <c r="B28" t="s">
        <v>14</v>
      </c>
      <c r="C28" t="s">
        <v>15</v>
      </c>
      <c r="E28" t="s">
        <v>0</v>
      </c>
      <c r="F28" t="str">
        <f t="shared" si="8"/>
        <v>LOSER</v>
      </c>
      <c r="G28" t="str">
        <f t="shared" si="0"/>
        <v>RobertCHolte</v>
      </c>
      <c r="H28" t="s">
        <v>13</v>
      </c>
      <c r="I28" t="s">
        <v>15</v>
      </c>
      <c r="J28">
        <f t="shared" si="1"/>
        <v>6</v>
      </c>
      <c r="K28">
        <f t="shared" si="2"/>
        <v>18</v>
      </c>
      <c r="L28" t="b">
        <f>NOT(ISERROR(MATCH(LOWER(MID($H28,1,1)),{"a";"e";"i";"o";"u"},0)))</f>
        <v>0</v>
      </c>
      <c r="M28">
        <f t="shared" si="3"/>
        <v>15</v>
      </c>
      <c r="N28" t="b">
        <f>NOT(ISERROR(MATCH(LOWER(MID($H28,2,1)),{"a";"e";"i";"o";"u"},0)))</f>
        <v>1</v>
      </c>
      <c r="O28">
        <f t="shared" si="4"/>
        <v>5</v>
      </c>
      <c r="P28">
        <f t="shared" si="5"/>
        <v>8</v>
      </c>
      <c r="Q28" t="b">
        <f>NOT(ISERROR(MATCH(LOWER(MID($I28,1,1)),{"a";"e";"i";"o";"u"},0)))</f>
        <v>0</v>
      </c>
      <c r="R28">
        <f t="shared" si="6"/>
        <v>15</v>
      </c>
      <c r="S28" t="b">
        <f>NOT(ISERROR(MATCH(LOWER(MID($I28,2,1)),{"a";"e";"i";"o";"u"},0)))</f>
        <v>1</v>
      </c>
      <c r="T28">
        <f t="shared" si="7"/>
        <v>11</v>
      </c>
    </row>
    <row r="29" spans="1:20">
      <c r="A29" t="s">
        <v>425</v>
      </c>
      <c r="B29" t="s">
        <v>197</v>
      </c>
      <c r="C29" t="s">
        <v>426</v>
      </c>
      <c r="E29" t="s">
        <v>0</v>
      </c>
      <c r="F29" t="str">
        <f t="shared" si="8"/>
        <v>LOSER</v>
      </c>
      <c r="G29" t="str">
        <f t="shared" si="0"/>
        <v>KlausPJantke</v>
      </c>
      <c r="H29" t="s">
        <v>425</v>
      </c>
      <c r="I29" t="s">
        <v>426</v>
      </c>
      <c r="J29">
        <f t="shared" si="1"/>
        <v>5</v>
      </c>
      <c r="K29">
        <f t="shared" si="2"/>
        <v>11</v>
      </c>
      <c r="L29" t="b">
        <f>NOT(ISERROR(MATCH(LOWER(MID($H29,1,1)),{"a";"e";"i";"o";"u"},0)))</f>
        <v>0</v>
      </c>
      <c r="M29">
        <f t="shared" si="3"/>
        <v>12</v>
      </c>
      <c r="N29" t="b">
        <f>NOT(ISERROR(MATCH(LOWER(MID($H29,2,1)),{"a";"e";"i";"o";"u"},0)))</f>
        <v>0</v>
      </c>
      <c r="O29">
        <f t="shared" si="4"/>
        <v>6</v>
      </c>
      <c r="P29">
        <f t="shared" si="5"/>
        <v>10</v>
      </c>
      <c r="Q29" t="b">
        <f>NOT(ISERROR(MATCH(LOWER(MID($I29,1,1)),{"a";"e";"i";"o";"u"},0)))</f>
        <v>0</v>
      </c>
      <c r="R29">
        <f t="shared" si="6"/>
        <v>1</v>
      </c>
      <c r="S29" t="b">
        <f>NOT(ISERROR(MATCH(LOWER(MID($I29,2,1)),{"a";"e";"i";"o";"u"},0)))</f>
        <v>1</v>
      </c>
      <c r="T29">
        <f t="shared" si="7"/>
        <v>11</v>
      </c>
    </row>
    <row r="30" spans="1:20">
      <c r="A30" t="s">
        <v>128</v>
      </c>
      <c r="B30" t="s">
        <v>240</v>
      </c>
      <c r="C30" t="s">
        <v>241</v>
      </c>
      <c r="E30" t="s">
        <v>1</v>
      </c>
      <c r="F30" t="str">
        <f t="shared" si="8"/>
        <v>WINNER</v>
      </c>
      <c r="G30" t="str">
        <f t="shared" si="0"/>
        <v>GeorgeHJohn</v>
      </c>
      <c r="H30" t="s">
        <v>128</v>
      </c>
      <c r="I30" t="s">
        <v>241</v>
      </c>
      <c r="J30">
        <f t="shared" si="1"/>
        <v>6</v>
      </c>
      <c r="K30">
        <f t="shared" si="2"/>
        <v>7</v>
      </c>
      <c r="L30" t="b">
        <f>NOT(ISERROR(MATCH(LOWER(MID($H30,1,1)),{"a";"e";"i";"o";"u"},0)))</f>
        <v>0</v>
      </c>
      <c r="M30">
        <f t="shared" si="3"/>
        <v>5</v>
      </c>
      <c r="N30" t="b">
        <f>NOT(ISERROR(MATCH(LOWER(MID($H30,2,1)),{"a";"e";"i";"o";"u"},0)))</f>
        <v>1</v>
      </c>
      <c r="O30">
        <f t="shared" si="4"/>
        <v>4</v>
      </c>
      <c r="P30">
        <f t="shared" si="5"/>
        <v>10</v>
      </c>
      <c r="Q30" t="b">
        <f>NOT(ISERROR(MATCH(LOWER(MID($I30,1,1)),{"a";"e";"i";"o";"u"},0)))</f>
        <v>0</v>
      </c>
      <c r="R30">
        <f t="shared" si="6"/>
        <v>15</v>
      </c>
      <c r="S30" t="b">
        <f>NOT(ISERROR(MATCH(LOWER(MID($I30,2,1)),{"a";"e";"i";"o";"u"},0)))</f>
        <v>1</v>
      </c>
      <c r="T30">
        <f t="shared" si="7"/>
        <v>10</v>
      </c>
    </row>
    <row r="31" spans="1:20">
      <c r="A31" t="s">
        <v>73</v>
      </c>
      <c r="B31" t="s">
        <v>74</v>
      </c>
      <c r="C31" t="s">
        <v>75</v>
      </c>
      <c r="E31" t="s">
        <v>1</v>
      </c>
      <c r="F31" t="str">
        <f t="shared" si="8"/>
        <v>WINNER</v>
      </c>
      <c r="G31" t="str">
        <f t="shared" si="0"/>
        <v>MichaelIJordan</v>
      </c>
      <c r="H31" t="s">
        <v>73</v>
      </c>
      <c r="I31" t="s">
        <v>75</v>
      </c>
      <c r="J31">
        <f t="shared" si="1"/>
        <v>7</v>
      </c>
      <c r="K31">
        <f t="shared" si="2"/>
        <v>13</v>
      </c>
      <c r="L31" t="b">
        <f>NOT(ISERROR(MATCH(LOWER(MID($H31,1,1)),{"a";"e";"i";"o";"u"},0)))</f>
        <v>0</v>
      </c>
      <c r="M31">
        <f t="shared" si="3"/>
        <v>9</v>
      </c>
      <c r="N31" t="b">
        <f>NOT(ISERROR(MATCH(LOWER(MID($H31,2,1)),{"a";"e";"i";"o";"u"},0)))</f>
        <v>1</v>
      </c>
      <c r="O31">
        <f t="shared" si="4"/>
        <v>6</v>
      </c>
      <c r="P31">
        <f t="shared" si="5"/>
        <v>10</v>
      </c>
      <c r="Q31" t="b">
        <f>NOT(ISERROR(MATCH(LOWER(MID($I31,1,1)),{"a";"e";"i";"o";"u"},0)))</f>
        <v>0</v>
      </c>
      <c r="R31">
        <f t="shared" si="6"/>
        <v>15</v>
      </c>
      <c r="S31" t="b">
        <f>NOT(ISERROR(MATCH(LOWER(MID($I31,2,1)),{"a";"e";"i";"o";"u"},0)))</f>
        <v>1</v>
      </c>
      <c r="T31">
        <f t="shared" si="7"/>
        <v>13</v>
      </c>
    </row>
    <row r="32" spans="1:20">
      <c r="A32" t="s">
        <v>66</v>
      </c>
      <c r="B32" t="s">
        <v>67</v>
      </c>
      <c r="C32" t="s">
        <v>68</v>
      </c>
      <c r="E32" t="s">
        <v>0</v>
      </c>
      <c r="F32" t="str">
        <f t="shared" si="8"/>
        <v>LOSER</v>
      </c>
      <c r="G32" t="str">
        <f t="shared" si="0"/>
        <v>LesliePackKaelbling</v>
      </c>
      <c r="H32" t="s">
        <v>66</v>
      </c>
      <c r="I32" t="s">
        <v>68</v>
      </c>
      <c r="J32">
        <f t="shared" si="1"/>
        <v>6</v>
      </c>
      <c r="K32">
        <f t="shared" si="2"/>
        <v>12</v>
      </c>
      <c r="L32" t="b">
        <f>NOT(ISERROR(MATCH(LOWER(MID($H32,1,1)),{"a";"e";"i";"o";"u"},0)))</f>
        <v>0</v>
      </c>
      <c r="M32">
        <f t="shared" si="3"/>
        <v>5</v>
      </c>
      <c r="N32" t="b">
        <f>NOT(ISERROR(MATCH(LOWER(MID($H32,2,1)),{"a";"e";"i";"o";"u"},0)))</f>
        <v>1</v>
      </c>
      <c r="O32">
        <f t="shared" si="4"/>
        <v>9</v>
      </c>
      <c r="P32">
        <f t="shared" si="5"/>
        <v>11</v>
      </c>
      <c r="Q32" t="b">
        <f>NOT(ISERROR(MATCH(LOWER(MID($I32,1,1)),{"a";"e";"i";"o";"u"},0)))</f>
        <v>0</v>
      </c>
      <c r="R32">
        <f t="shared" si="6"/>
        <v>1</v>
      </c>
      <c r="S32" t="b">
        <f>NOT(ISERROR(MATCH(LOWER(MID($I32,2,1)),{"a";"e";"i";"o";"u"},0)))</f>
        <v>1</v>
      </c>
      <c r="T32">
        <f t="shared" si="7"/>
        <v>15</v>
      </c>
    </row>
    <row r="33" spans="1:20">
      <c r="A33" t="s">
        <v>22</v>
      </c>
      <c r="B33" t="s">
        <v>23</v>
      </c>
      <c r="C33" t="s">
        <v>24</v>
      </c>
      <c r="E33" t="s">
        <v>1</v>
      </c>
      <c r="F33" t="str">
        <f t="shared" si="8"/>
        <v>WINNER</v>
      </c>
      <c r="G33" t="str">
        <f t="shared" si="0"/>
        <v>ThomasEKammeyer</v>
      </c>
      <c r="H33" t="s">
        <v>22</v>
      </c>
      <c r="I33" t="s">
        <v>24</v>
      </c>
      <c r="J33">
        <f t="shared" si="1"/>
        <v>6</v>
      </c>
      <c r="K33">
        <f t="shared" si="2"/>
        <v>20</v>
      </c>
      <c r="L33" t="b">
        <f>NOT(ISERROR(MATCH(LOWER(MID($H33,1,1)),{"a";"e";"i";"o";"u"},0)))</f>
        <v>0</v>
      </c>
      <c r="M33">
        <f t="shared" si="3"/>
        <v>8</v>
      </c>
      <c r="N33" t="b">
        <f>NOT(ISERROR(MATCH(LOWER(MID($H33,2,1)),{"a";"e";"i";"o";"u"},0)))</f>
        <v>0</v>
      </c>
      <c r="O33">
        <f t="shared" si="4"/>
        <v>8</v>
      </c>
      <c r="P33">
        <f t="shared" si="5"/>
        <v>11</v>
      </c>
      <c r="Q33" t="b">
        <f>NOT(ISERROR(MATCH(LOWER(MID($I33,1,1)),{"a";"e";"i";"o";"u"},0)))</f>
        <v>0</v>
      </c>
      <c r="R33">
        <f t="shared" si="6"/>
        <v>1</v>
      </c>
      <c r="S33" t="b">
        <f>NOT(ISERROR(MATCH(LOWER(MID($I33,2,1)),{"a";"e";"i";"o";"u"},0)))</f>
        <v>1</v>
      </c>
      <c r="T33">
        <f t="shared" si="7"/>
        <v>14</v>
      </c>
    </row>
    <row r="34" spans="1:20">
      <c r="A34" t="s">
        <v>545</v>
      </c>
      <c r="B34" t="s">
        <v>84</v>
      </c>
      <c r="C34" t="s">
        <v>546</v>
      </c>
      <c r="E34" t="s">
        <v>1</v>
      </c>
      <c r="F34" t="str">
        <f t="shared" si="8"/>
        <v>WINNER</v>
      </c>
      <c r="G34" t="str">
        <f t="shared" si="0"/>
        <v>DennisFKibler</v>
      </c>
      <c r="H34" t="s">
        <v>545</v>
      </c>
      <c r="I34" t="s">
        <v>546</v>
      </c>
      <c r="J34">
        <f t="shared" si="1"/>
        <v>6</v>
      </c>
      <c r="K34">
        <f t="shared" si="2"/>
        <v>4</v>
      </c>
      <c r="L34" t="b">
        <f>NOT(ISERROR(MATCH(LOWER(MID($H34,1,1)),{"a";"e";"i";"o";"u"},0)))</f>
        <v>0</v>
      </c>
      <c r="M34">
        <f t="shared" si="3"/>
        <v>5</v>
      </c>
      <c r="N34" t="b">
        <f>NOT(ISERROR(MATCH(LOWER(MID($H34,2,1)),{"a";"e";"i";"o";"u"},0)))</f>
        <v>1</v>
      </c>
      <c r="O34">
        <f t="shared" si="4"/>
        <v>6</v>
      </c>
      <c r="P34">
        <f t="shared" si="5"/>
        <v>11</v>
      </c>
      <c r="Q34" t="b">
        <f>NOT(ISERROR(MATCH(LOWER(MID($I34,1,1)),{"a";"e";"i";"o";"u"},0)))</f>
        <v>0</v>
      </c>
      <c r="R34">
        <f t="shared" si="6"/>
        <v>9</v>
      </c>
      <c r="S34" t="b">
        <f>NOT(ISERROR(MATCH(LOWER(MID($I34,2,1)),{"a";"e";"i";"o";"u"},0)))</f>
        <v>1</v>
      </c>
      <c r="T34">
        <f t="shared" si="7"/>
        <v>12</v>
      </c>
    </row>
    <row r="35" spans="1:20">
      <c r="A35" t="s">
        <v>265</v>
      </c>
      <c r="B35" t="s">
        <v>266</v>
      </c>
      <c r="C35" t="s">
        <v>267</v>
      </c>
      <c r="E35" t="s">
        <v>1</v>
      </c>
      <c r="F35" t="str">
        <f t="shared" si="8"/>
        <v>WINNER</v>
      </c>
      <c r="G35" t="str">
        <f t="shared" si="0"/>
        <v>WeeSunLee</v>
      </c>
      <c r="H35" t="s">
        <v>265</v>
      </c>
      <c r="I35" t="s">
        <v>267</v>
      </c>
      <c r="J35">
        <f t="shared" si="1"/>
        <v>3</v>
      </c>
      <c r="K35">
        <f t="shared" si="2"/>
        <v>23</v>
      </c>
      <c r="L35" t="b">
        <f>NOT(ISERROR(MATCH(LOWER(MID($H35,1,1)),{"a";"e";"i";"o";"u"},0)))</f>
        <v>0</v>
      </c>
      <c r="M35">
        <f t="shared" si="3"/>
        <v>5</v>
      </c>
      <c r="N35" t="b">
        <f>NOT(ISERROR(MATCH(LOWER(MID($H35,2,1)),{"a";"e";"i";"o";"u"},0)))</f>
        <v>1</v>
      </c>
      <c r="O35">
        <f t="shared" si="4"/>
        <v>3</v>
      </c>
      <c r="P35">
        <f t="shared" si="5"/>
        <v>12</v>
      </c>
      <c r="Q35" t="b">
        <f>NOT(ISERROR(MATCH(LOWER(MID($I35,1,1)),{"a";"e";"i";"o";"u"},0)))</f>
        <v>0</v>
      </c>
      <c r="R35">
        <f t="shared" si="6"/>
        <v>5</v>
      </c>
      <c r="S35" t="b">
        <f>NOT(ISERROR(MATCH(LOWER(MID($I35,2,1)),{"a";"e";"i";"o";"u"},0)))</f>
        <v>1</v>
      </c>
      <c r="T35">
        <f t="shared" si="7"/>
        <v>6</v>
      </c>
    </row>
    <row r="36" spans="1:20">
      <c r="A36" t="s">
        <v>463</v>
      </c>
      <c r="B36" t="s">
        <v>464</v>
      </c>
      <c r="C36" t="s">
        <v>267</v>
      </c>
      <c r="E36" t="s">
        <v>0</v>
      </c>
      <c r="F36" t="str">
        <f t="shared" si="8"/>
        <v>LOSER</v>
      </c>
      <c r="G36" t="str">
        <f t="shared" si="0"/>
        <v>MarySoonLee</v>
      </c>
      <c r="H36" t="s">
        <v>463</v>
      </c>
      <c r="I36" t="s">
        <v>267</v>
      </c>
      <c r="J36">
        <f t="shared" si="1"/>
        <v>4</v>
      </c>
      <c r="K36">
        <f t="shared" si="2"/>
        <v>13</v>
      </c>
      <c r="L36" t="b">
        <f>NOT(ISERROR(MATCH(LOWER(MID($H36,1,1)),{"a";"e";"i";"o";"u"},0)))</f>
        <v>0</v>
      </c>
      <c r="M36">
        <f t="shared" si="3"/>
        <v>1</v>
      </c>
      <c r="N36" t="b">
        <f>NOT(ISERROR(MATCH(LOWER(MID($H36,2,1)),{"a";"e";"i";"o";"u"},0)))</f>
        <v>1</v>
      </c>
      <c r="O36">
        <f t="shared" si="4"/>
        <v>3</v>
      </c>
      <c r="P36">
        <f t="shared" si="5"/>
        <v>12</v>
      </c>
      <c r="Q36" t="b">
        <f>NOT(ISERROR(MATCH(LOWER(MID($I36,1,1)),{"a";"e";"i";"o";"u"},0)))</f>
        <v>0</v>
      </c>
      <c r="R36">
        <f t="shared" si="6"/>
        <v>5</v>
      </c>
      <c r="S36" t="b">
        <f>NOT(ISERROR(MATCH(LOWER(MID($I36,2,1)),{"a";"e";"i";"o";"u"},0)))</f>
        <v>1</v>
      </c>
      <c r="T36">
        <f t="shared" si="7"/>
        <v>7</v>
      </c>
    </row>
    <row r="37" spans="1:20">
      <c r="A37" t="s">
        <v>55</v>
      </c>
      <c r="B37" t="s">
        <v>56</v>
      </c>
      <c r="C37" t="s">
        <v>57</v>
      </c>
      <c r="E37" t="s">
        <v>1</v>
      </c>
      <c r="F37" t="str">
        <f t="shared" si="8"/>
        <v>WINNER</v>
      </c>
      <c r="G37" t="str">
        <f t="shared" si="0"/>
        <v>CharlesXLing</v>
      </c>
      <c r="H37" t="s">
        <v>55</v>
      </c>
      <c r="I37" t="s">
        <v>57</v>
      </c>
      <c r="J37">
        <f t="shared" si="1"/>
        <v>7</v>
      </c>
      <c r="K37">
        <f t="shared" si="2"/>
        <v>3</v>
      </c>
      <c r="L37" t="b">
        <f>NOT(ISERROR(MATCH(LOWER(MID($H37,1,1)),{"a";"e";"i";"o";"u"},0)))</f>
        <v>0</v>
      </c>
      <c r="M37">
        <f t="shared" si="3"/>
        <v>8</v>
      </c>
      <c r="N37" t="b">
        <f>NOT(ISERROR(MATCH(LOWER(MID($H37,2,1)),{"a";"e";"i";"o";"u"},0)))</f>
        <v>0</v>
      </c>
      <c r="O37">
        <f t="shared" si="4"/>
        <v>4</v>
      </c>
      <c r="P37">
        <f t="shared" si="5"/>
        <v>12</v>
      </c>
      <c r="Q37" t="b">
        <f>NOT(ISERROR(MATCH(LOWER(MID($I37,1,1)),{"a";"e";"i";"o";"u"},0)))</f>
        <v>0</v>
      </c>
      <c r="R37">
        <f t="shared" si="6"/>
        <v>9</v>
      </c>
      <c r="S37" t="b">
        <f>NOT(ISERROR(MATCH(LOWER(MID($I37,2,1)),{"a";"e";"i";"o";"u"},0)))</f>
        <v>1</v>
      </c>
      <c r="T37">
        <f t="shared" si="7"/>
        <v>11</v>
      </c>
    </row>
    <row r="38" spans="1:20">
      <c r="A38" t="s">
        <v>101</v>
      </c>
      <c r="B38" t="s">
        <v>47</v>
      </c>
      <c r="C38" t="s">
        <v>102</v>
      </c>
      <c r="E38" t="s">
        <v>0</v>
      </c>
      <c r="F38" t="str">
        <f t="shared" si="8"/>
        <v>LOSER</v>
      </c>
      <c r="G38" t="str">
        <f t="shared" si="0"/>
        <v>BruceAMacDonald</v>
      </c>
      <c r="H38" t="s">
        <v>101</v>
      </c>
      <c r="I38" t="s">
        <v>102</v>
      </c>
      <c r="J38">
        <f t="shared" si="1"/>
        <v>5</v>
      </c>
      <c r="K38">
        <f t="shared" si="2"/>
        <v>2</v>
      </c>
      <c r="L38" t="b">
        <f>NOT(ISERROR(MATCH(LOWER(MID($H38,1,1)),{"a";"e";"i";"o";"u"},0)))</f>
        <v>0</v>
      </c>
      <c r="M38">
        <f t="shared" si="3"/>
        <v>18</v>
      </c>
      <c r="N38" t="b">
        <f>NOT(ISERROR(MATCH(LOWER(MID($H38,2,1)),{"a";"e";"i";"o";"u"},0)))</f>
        <v>0</v>
      </c>
      <c r="O38">
        <f t="shared" si="4"/>
        <v>9</v>
      </c>
      <c r="P38">
        <f t="shared" si="5"/>
        <v>13</v>
      </c>
      <c r="Q38" t="b">
        <f>NOT(ISERROR(MATCH(LOWER(MID($I38,1,1)),{"a";"e";"i";"o";"u"},0)))</f>
        <v>0</v>
      </c>
      <c r="R38">
        <f t="shared" si="6"/>
        <v>1</v>
      </c>
      <c r="S38" t="b">
        <f>NOT(ISERROR(MATCH(LOWER(MID($I38,2,1)),{"a";"e";"i";"o";"u"},0)))</f>
        <v>1</v>
      </c>
      <c r="T38">
        <f t="shared" si="7"/>
        <v>14</v>
      </c>
    </row>
    <row r="39" spans="1:20">
      <c r="A39" t="s">
        <v>106</v>
      </c>
      <c r="B39" t="s">
        <v>183</v>
      </c>
      <c r="C39" t="s">
        <v>184</v>
      </c>
      <c r="E39" t="s">
        <v>1</v>
      </c>
      <c r="F39" t="str">
        <f t="shared" si="8"/>
        <v>WINNER</v>
      </c>
      <c r="G39" t="str">
        <f t="shared" si="0"/>
        <v>JJeffreyMahoney</v>
      </c>
      <c r="H39" t="s">
        <v>106</v>
      </c>
      <c r="I39" t="s">
        <v>184</v>
      </c>
      <c r="J39">
        <f t="shared" si="1"/>
        <v>2</v>
      </c>
      <c r="K39">
        <f t="shared" si="2"/>
        <v>10</v>
      </c>
      <c r="L39" t="b">
        <f>NOT(ISERROR(MATCH(LOWER(MID($H39,1,1)),{"a";"e";"i";"o";"u"},0)))</f>
        <v>0</v>
      </c>
      <c r="M39">
        <f t="shared" si="3"/>
        <v>-50</v>
      </c>
      <c r="N39" t="b">
        <f>NOT(ISERROR(MATCH(LOWER(MID($H39,2,1)),{"a";"e";"i";"o";"u"},0)))</f>
        <v>0</v>
      </c>
      <c r="O39">
        <f t="shared" si="4"/>
        <v>7</v>
      </c>
      <c r="P39">
        <f t="shared" si="5"/>
        <v>13</v>
      </c>
      <c r="Q39" t="b">
        <f>NOT(ISERROR(MATCH(LOWER(MID($I39,1,1)),{"a";"e";"i";"o";"u"},0)))</f>
        <v>0</v>
      </c>
      <c r="R39">
        <f t="shared" si="6"/>
        <v>1</v>
      </c>
      <c r="S39" t="b">
        <f>NOT(ISERROR(MATCH(LOWER(MID($I39,2,1)),{"a";"e";"i";"o";"u"},0)))</f>
        <v>1</v>
      </c>
      <c r="T39">
        <f t="shared" si="7"/>
        <v>9</v>
      </c>
    </row>
    <row r="40" spans="1:20">
      <c r="A40" t="s">
        <v>27</v>
      </c>
      <c r="B40" t="s">
        <v>28</v>
      </c>
      <c r="C40" t="s">
        <v>29</v>
      </c>
      <c r="E40" t="s">
        <v>1</v>
      </c>
      <c r="F40" t="str">
        <f t="shared" si="8"/>
        <v>WINNER</v>
      </c>
      <c r="G40" t="str">
        <f t="shared" si="0"/>
        <v>RAndrewMcCallum</v>
      </c>
      <c r="H40" t="s">
        <v>27</v>
      </c>
      <c r="I40" t="s">
        <v>29</v>
      </c>
      <c r="J40">
        <f t="shared" si="1"/>
        <v>2</v>
      </c>
      <c r="K40">
        <f t="shared" si="2"/>
        <v>18</v>
      </c>
      <c r="L40" t="b">
        <f>NOT(ISERROR(MATCH(LOWER(MID($H40,1,1)),{"a";"e";"i";"o";"u"},0)))</f>
        <v>0</v>
      </c>
      <c r="M40">
        <f t="shared" si="3"/>
        <v>-50</v>
      </c>
      <c r="N40" t="b">
        <f>NOT(ISERROR(MATCH(LOWER(MID($H40,2,1)),{"a";"e";"i";"o";"u"},0)))</f>
        <v>0</v>
      </c>
      <c r="O40">
        <f t="shared" si="4"/>
        <v>8</v>
      </c>
      <c r="P40">
        <f t="shared" si="5"/>
        <v>13</v>
      </c>
      <c r="Q40" t="b">
        <f>NOT(ISERROR(MATCH(LOWER(MID($I40,1,1)),{"a";"e";"i";"o";"u"},0)))</f>
        <v>0</v>
      </c>
      <c r="R40">
        <f t="shared" si="6"/>
        <v>3</v>
      </c>
      <c r="S40" t="b">
        <f>NOT(ISERROR(MATCH(LOWER(MID($I40,2,1)),{"a";"e";"i";"o";"u"},0)))</f>
        <v>0</v>
      </c>
      <c r="T40">
        <f t="shared" si="7"/>
        <v>10</v>
      </c>
    </row>
    <row r="41" spans="1:20">
      <c r="A41" t="s">
        <v>136</v>
      </c>
      <c r="B41" t="s">
        <v>513</v>
      </c>
      <c r="C41" t="s">
        <v>514</v>
      </c>
      <c r="E41" t="s">
        <v>0</v>
      </c>
      <c r="F41" t="str">
        <f t="shared" si="8"/>
        <v>LOSER</v>
      </c>
      <c r="G41" t="str">
        <f t="shared" si="0"/>
        <v>LThorneMcCarty</v>
      </c>
      <c r="H41" t="s">
        <v>136</v>
      </c>
      <c r="I41" t="s">
        <v>514</v>
      </c>
      <c r="J41">
        <f t="shared" si="1"/>
        <v>2</v>
      </c>
      <c r="K41">
        <f t="shared" si="2"/>
        <v>12</v>
      </c>
      <c r="L41" t="b">
        <f>NOT(ISERROR(MATCH(LOWER(MID($H41,1,1)),{"a";"e";"i";"o";"u"},0)))</f>
        <v>0</v>
      </c>
      <c r="M41">
        <f t="shared" si="3"/>
        <v>-50</v>
      </c>
      <c r="N41" t="b">
        <f>NOT(ISERROR(MATCH(LOWER(MID($H41,2,1)),{"a";"e";"i";"o";"u"},0)))</f>
        <v>0</v>
      </c>
      <c r="O41">
        <f t="shared" si="4"/>
        <v>7</v>
      </c>
      <c r="P41">
        <f t="shared" si="5"/>
        <v>13</v>
      </c>
      <c r="Q41" t="b">
        <f>NOT(ISERROR(MATCH(LOWER(MID($I41,1,1)),{"a";"e";"i";"o";"u"},0)))</f>
        <v>0</v>
      </c>
      <c r="R41">
        <f t="shared" si="6"/>
        <v>3</v>
      </c>
      <c r="S41" t="b">
        <f>NOT(ISERROR(MATCH(LOWER(MID($I41,2,1)),{"a";"e";"i";"o";"u"},0)))</f>
        <v>0</v>
      </c>
      <c r="T41">
        <f t="shared" si="7"/>
        <v>9</v>
      </c>
    </row>
    <row r="42" spans="1:20">
      <c r="A42" t="s">
        <v>73</v>
      </c>
      <c r="B42" t="s">
        <v>47</v>
      </c>
      <c r="C42" t="s">
        <v>381</v>
      </c>
      <c r="E42" t="s">
        <v>0</v>
      </c>
      <c r="F42" t="str">
        <f t="shared" si="8"/>
        <v>LOSER</v>
      </c>
      <c r="G42" t="str">
        <f t="shared" si="0"/>
        <v>MichaelAmeystel</v>
      </c>
      <c r="H42" t="s">
        <v>73</v>
      </c>
      <c r="I42" t="s">
        <v>381</v>
      </c>
      <c r="J42">
        <f t="shared" si="1"/>
        <v>7</v>
      </c>
      <c r="K42">
        <f t="shared" si="2"/>
        <v>13</v>
      </c>
      <c r="L42" t="b">
        <f>NOT(ISERROR(MATCH(LOWER(MID($H42,1,1)),{"a";"e";"i";"o";"u"},0)))</f>
        <v>0</v>
      </c>
      <c r="M42">
        <f t="shared" si="3"/>
        <v>9</v>
      </c>
      <c r="N42" t="b">
        <f>NOT(ISERROR(MATCH(LOWER(MID($H42,2,1)),{"a";"e";"i";"o";"u"},0)))</f>
        <v>1</v>
      </c>
      <c r="O42">
        <f t="shared" si="4"/>
        <v>7</v>
      </c>
      <c r="P42">
        <f t="shared" si="5"/>
        <v>13</v>
      </c>
      <c r="Q42" t="b">
        <f>NOT(ISERROR(MATCH(LOWER(MID($I42,1,1)),{"a";"e";"i";"o";"u"},0)))</f>
        <v>0</v>
      </c>
      <c r="R42">
        <f t="shared" si="6"/>
        <v>5</v>
      </c>
      <c r="S42" t="b">
        <f>NOT(ISERROR(MATCH(LOWER(MID($I42,2,1)),{"a";"e";"i";"o";"u"},0)))</f>
        <v>1</v>
      </c>
      <c r="T42">
        <f t="shared" si="7"/>
        <v>14</v>
      </c>
    </row>
    <row r="43" spans="1:20">
      <c r="A43" t="s">
        <v>485</v>
      </c>
      <c r="B43" t="s">
        <v>77</v>
      </c>
      <c r="C43" t="s">
        <v>486</v>
      </c>
      <c r="E43" t="s">
        <v>1</v>
      </c>
      <c r="F43" t="str">
        <f t="shared" si="8"/>
        <v>WINNER</v>
      </c>
      <c r="G43" t="str">
        <f t="shared" si="0"/>
        <v>AlexanderMMeystel</v>
      </c>
      <c r="H43" t="s">
        <v>485</v>
      </c>
      <c r="I43" t="s">
        <v>486</v>
      </c>
      <c r="J43">
        <f t="shared" si="1"/>
        <v>9</v>
      </c>
      <c r="K43">
        <f t="shared" si="2"/>
        <v>1</v>
      </c>
      <c r="L43" t="b">
        <f>NOT(ISERROR(MATCH(LOWER(MID($H43,1,1)),{"a";"e";"i";"o";"u"},0)))</f>
        <v>1</v>
      </c>
      <c r="M43">
        <f t="shared" si="3"/>
        <v>12</v>
      </c>
      <c r="N43" t="b">
        <f>NOT(ISERROR(MATCH(LOWER(MID($H43,2,1)),{"a";"e";"i";"o";"u"},0)))</f>
        <v>0</v>
      </c>
      <c r="O43">
        <f t="shared" si="4"/>
        <v>7</v>
      </c>
      <c r="P43">
        <f t="shared" si="5"/>
        <v>13</v>
      </c>
      <c r="Q43" t="b">
        <f>NOT(ISERROR(MATCH(LOWER(MID($I43,1,1)),{"a";"e";"i";"o";"u"},0)))</f>
        <v>0</v>
      </c>
      <c r="R43">
        <f t="shared" si="6"/>
        <v>5</v>
      </c>
      <c r="S43" t="b">
        <f>NOT(ISERROR(MATCH(LOWER(MID($I43,2,1)),{"a";"e";"i";"o";"u"},0)))</f>
        <v>1</v>
      </c>
      <c r="T43">
        <f t="shared" si="7"/>
        <v>16</v>
      </c>
    </row>
    <row r="44" spans="1:20">
      <c r="A44" t="s">
        <v>218</v>
      </c>
      <c r="B44" t="s">
        <v>77</v>
      </c>
      <c r="C44" t="s">
        <v>447</v>
      </c>
      <c r="E44" t="s">
        <v>1</v>
      </c>
      <c r="F44" t="str">
        <f t="shared" si="8"/>
        <v>WINNER</v>
      </c>
      <c r="G44" t="str">
        <f t="shared" si="0"/>
        <v>TomMMitchell</v>
      </c>
      <c r="H44" t="s">
        <v>218</v>
      </c>
      <c r="I44" t="s">
        <v>447</v>
      </c>
      <c r="J44">
        <f t="shared" si="1"/>
        <v>3</v>
      </c>
      <c r="K44">
        <f t="shared" si="2"/>
        <v>20</v>
      </c>
      <c r="L44" t="b">
        <f>NOT(ISERROR(MATCH(LOWER(MID($H44,1,1)),{"a";"e";"i";"o";"u"},0)))</f>
        <v>0</v>
      </c>
      <c r="M44">
        <f t="shared" si="3"/>
        <v>15</v>
      </c>
      <c r="N44" t="b">
        <f>NOT(ISERROR(MATCH(LOWER(MID($H44,2,1)),{"a";"e";"i";"o";"u"},0)))</f>
        <v>1</v>
      </c>
      <c r="O44">
        <f t="shared" si="4"/>
        <v>8</v>
      </c>
      <c r="P44">
        <f t="shared" si="5"/>
        <v>13</v>
      </c>
      <c r="Q44" t="b">
        <f>NOT(ISERROR(MATCH(LOWER(MID($I44,1,1)),{"a";"e";"i";"o";"u"},0)))</f>
        <v>0</v>
      </c>
      <c r="R44">
        <f t="shared" si="6"/>
        <v>9</v>
      </c>
      <c r="S44" t="b">
        <f>NOT(ISERROR(MATCH(LOWER(MID($I44,2,1)),{"a";"e";"i";"o";"u"},0)))</f>
        <v>1</v>
      </c>
      <c r="T44">
        <f t="shared" si="7"/>
        <v>11</v>
      </c>
    </row>
    <row r="45" spans="1:20">
      <c r="A45" t="s">
        <v>28</v>
      </c>
      <c r="B45" t="s">
        <v>171</v>
      </c>
      <c r="C45" t="s">
        <v>522</v>
      </c>
      <c r="E45" t="s">
        <v>1</v>
      </c>
      <c r="F45" t="str">
        <f t="shared" si="8"/>
        <v>WINNER</v>
      </c>
      <c r="G45" t="str">
        <f t="shared" si="0"/>
        <v>AndrewWMoore</v>
      </c>
      <c r="H45" t="s">
        <v>28</v>
      </c>
      <c r="I45" t="s">
        <v>522</v>
      </c>
      <c r="J45">
        <f t="shared" si="1"/>
        <v>6</v>
      </c>
      <c r="K45">
        <f t="shared" si="2"/>
        <v>1</v>
      </c>
      <c r="L45" t="b">
        <f>NOT(ISERROR(MATCH(LOWER(MID($H45,1,1)),{"a";"e";"i";"o";"u"},0)))</f>
        <v>1</v>
      </c>
      <c r="M45">
        <f t="shared" si="3"/>
        <v>14</v>
      </c>
      <c r="N45" t="b">
        <f>NOT(ISERROR(MATCH(LOWER(MID($H45,2,1)),{"a";"e";"i";"o";"u"},0)))</f>
        <v>0</v>
      </c>
      <c r="O45">
        <f t="shared" si="4"/>
        <v>5</v>
      </c>
      <c r="P45">
        <f t="shared" si="5"/>
        <v>13</v>
      </c>
      <c r="Q45" t="b">
        <f>NOT(ISERROR(MATCH(LOWER(MID($I45,1,1)),{"a";"e";"i";"o";"u"},0)))</f>
        <v>0</v>
      </c>
      <c r="R45">
        <f t="shared" si="6"/>
        <v>15</v>
      </c>
      <c r="S45" t="b">
        <f>NOT(ISERROR(MATCH(LOWER(MID($I45,2,1)),{"a";"e";"i";"o";"u"},0)))</f>
        <v>1</v>
      </c>
      <c r="T45">
        <f t="shared" si="7"/>
        <v>11</v>
      </c>
    </row>
    <row r="46" spans="1:20">
      <c r="A46" t="s">
        <v>76</v>
      </c>
      <c r="B46" t="s">
        <v>77</v>
      </c>
      <c r="C46" t="s">
        <v>78</v>
      </c>
      <c r="E46" t="s">
        <v>0</v>
      </c>
      <c r="F46" t="str">
        <f t="shared" si="8"/>
        <v>LOSER</v>
      </c>
      <c r="G46" t="str">
        <f t="shared" si="0"/>
        <v>PatrickMMurphy</v>
      </c>
      <c r="H46" t="s">
        <v>76</v>
      </c>
      <c r="I46" t="s">
        <v>78</v>
      </c>
      <c r="J46">
        <f t="shared" si="1"/>
        <v>7</v>
      </c>
      <c r="K46">
        <f t="shared" si="2"/>
        <v>16</v>
      </c>
      <c r="L46" t="b">
        <f>NOT(ISERROR(MATCH(LOWER(MID($H46,1,1)),{"a";"e";"i";"o";"u"},0)))</f>
        <v>0</v>
      </c>
      <c r="M46">
        <f t="shared" si="3"/>
        <v>1</v>
      </c>
      <c r="N46" t="b">
        <f>NOT(ISERROR(MATCH(LOWER(MID($H46,2,1)),{"a";"e";"i";"o";"u"},0)))</f>
        <v>1</v>
      </c>
      <c r="O46">
        <f t="shared" si="4"/>
        <v>6</v>
      </c>
      <c r="P46">
        <f t="shared" si="5"/>
        <v>13</v>
      </c>
      <c r="Q46" t="b">
        <f>NOT(ISERROR(MATCH(LOWER(MID($I46,1,1)),{"a";"e";"i";"o";"u"},0)))</f>
        <v>0</v>
      </c>
      <c r="R46">
        <f t="shared" si="6"/>
        <v>21</v>
      </c>
      <c r="S46" t="b">
        <f>NOT(ISERROR(MATCH(LOWER(MID($I46,2,1)),{"a";"e";"i";"o";"u"},0)))</f>
        <v>1</v>
      </c>
      <c r="T46">
        <f t="shared" si="7"/>
        <v>13</v>
      </c>
    </row>
    <row r="47" spans="1:20">
      <c r="A47" t="s">
        <v>345</v>
      </c>
      <c r="B47" t="s">
        <v>346</v>
      </c>
      <c r="C47" t="s">
        <v>347</v>
      </c>
      <c r="E47" t="s">
        <v>1</v>
      </c>
      <c r="F47" t="str">
        <f t="shared" si="8"/>
        <v>WINNER</v>
      </c>
      <c r="G47" t="str">
        <f t="shared" si="0"/>
        <v>SreeramaKMurthy</v>
      </c>
      <c r="H47" t="s">
        <v>345</v>
      </c>
      <c r="I47" t="s">
        <v>347</v>
      </c>
      <c r="J47">
        <f t="shared" si="1"/>
        <v>8</v>
      </c>
      <c r="K47">
        <f t="shared" si="2"/>
        <v>19</v>
      </c>
      <c r="L47" t="b">
        <f>NOT(ISERROR(MATCH(LOWER(MID($H47,1,1)),{"a";"e";"i";"o";"u"},0)))</f>
        <v>0</v>
      </c>
      <c r="M47">
        <f t="shared" si="3"/>
        <v>18</v>
      </c>
      <c r="N47" t="b">
        <f>NOT(ISERROR(MATCH(LOWER(MID($H47,2,1)),{"a";"e";"i";"o";"u"},0)))</f>
        <v>0</v>
      </c>
      <c r="O47">
        <f t="shared" si="4"/>
        <v>6</v>
      </c>
      <c r="P47">
        <f t="shared" si="5"/>
        <v>13</v>
      </c>
      <c r="Q47" t="b">
        <f>NOT(ISERROR(MATCH(LOWER(MID($I47,1,1)),{"a";"e";"i";"o";"u"},0)))</f>
        <v>0</v>
      </c>
      <c r="R47">
        <f t="shared" si="6"/>
        <v>21</v>
      </c>
      <c r="S47" t="b">
        <f>NOT(ISERROR(MATCH(LOWER(MID($I47,2,1)),{"a";"e";"i";"o";"u"},0)))</f>
        <v>1</v>
      </c>
      <c r="T47">
        <f t="shared" si="7"/>
        <v>14</v>
      </c>
    </row>
    <row r="48" spans="1:20">
      <c r="A48" t="s">
        <v>28</v>
      </c>
      <c r="B48" t="s">
        <v>423</v>
      </c>
      <c r="C48" t="s">
        <v>537</v>
      </c>
      <c r="E48" t="s">
        <v>1</v>
      </c>
      <c r="F48" t="str">
        <f t="shared" si="8"/>
        <v>WINNER</v>
      </c>
      <c r="G48" t="str">
        <f t="shared" si="0"/>
        <v>AndrewYNg</v>
      </c>
      <c r="H48" t="s">
        <v>28</v>
      </c>
      <c r="I48" t="s">
        <v>537</v>
      </c>
      <c r="J48">
        <f t="shared" si="1"/>
        <v>6</v>
      </c>
      <c r="K48">
        <f t="shared" si="2"/>
        <v>1</v>
      </c>
      <c r="L48" t="b">
        <f>NOT(ISERROR(MATCH(LOWER(MID($H48,1,1)),{"a";"e";"i";"o";"u"},0)))</f>
        <v>1</v>
      </c>
      <c r="M48">
        <f t="shared" si="3"/>
        <v>14</v>
      </c>
      <c r="N48" t="b">
        <f>NOT(ISERROR(MATCH(LOWER(MID($H48,2,1)),{"a";"e";"i";"o";"u"},0)))</f>
        <v>0</v>
      </c>
      <c r="O48">
        <f t="shared" si="4"/>
        <v>2</v>
      </c>
      <c r="P48">
        <f t="shared" si="5"/>
        <v>14</v>
      </c>
      <c r="Q48" t="b">
        <f>NOT(ISERROR(MATCH(LOWER(MID($I48,1,1)),{"a";"e";"i";"o";"u"},0)))</f>
        <v>0</v>
      </c>
      <c r="R48">
        <f t="shared" si="6"/>
        <v>7</v>
      </c>
      <c r="S48" t="b">
        <f>NOT(ISERROR(MATCH(LOWER(MID($I48,2,1)),{"a";"e";"i";"o";"u"},0)))</f>
        <v>0</v>
      </c>
      <c r="T48">
        <f t="shared" si="7"/>
        <v>8</v>
      </c>
    </row>
    <row r="49" spans="1:20">
      <c r="A49" t="s">
        <v>140</v>
      </c>
      <c r="B49" t="s">
        <v>171</v>
      </c>
      <c r="C49" t="s">
        <v>172</v>
      </c>
      <c r="E49" t="s">
        <v>1</v>
      </c>
      <c r="F49" t="str">
        <f t="shared" si="8"/>
        <v>WINNER</v>
      </c>
      <c r="G49" t="str">
        <f t="shared" si="0"/>
        <v>StevenWNorton</v>
      </c>
      <c r="H49" t="s">
        <v>140</v>
      </c>
      <c r="I49" t="s">
        <v>172</v>
      </c>
      <c r="J49">
        <f t="shared" si="1"/>
        <v>6</v>
      </c>
      <c r="K49">
        <f t="shared" si="2"/>
        <v>19</v>
      </c>
      <c r="L49" t="b">
        <f>NOT(ISERROR(MATCH(LOWER(MID($H49,1,1)),{"a";"e";"i";"o";"u"},0)))</f>
        <v>0</v>
      </c>
      <c r="M49">
        <f t="shared" si="3"/>
        <v>20</v>
      </c>
      <c r="N49" t="b">
        <f>NOT(ISERROR(MATCH(LOWER(MID($H49,2,1)),{"a";"e";"i";"o";"u"},0)))</f>
        <v>0</v>
      </c>
      <c r="O49">
        <f t="shared" si="4"/>
        <v>6</v>
      </c>
      <c r="P49">
        <f t="shared" si="5"/>
        <v>14</v>
      </c>
      <c r="Q49" t="b">
        <f>NOT(ISERROR(MATCH(LOWER(MID($I49,1,1)),{"a";"e";"i";"o";"u"},0)))</f>
        <v>0</v>
      </c>
      <c r="R49">
        <f t="shared" si="6"/>
        <v>15</v>
      </c>
      <c r="S49" t="b">
        <f>NOT(ISERROR(MATCH(LOWER(MID($I49,2,1)),{"a";"e";"i";"o";"u"},0)))</f>
        <v>1</v>
      </c>
      <c r="T49">
        <f t="shared" si="7"/>
        <v>12</v>
      </c>
    </row>
    <row r="50" spans="1:20">
      <c r="A50" t="s">
        <v>179</v>
      </c>
      <c r="B50" t="s">
        <v>171</v>
      </c>
      <c r="C50" t="s">
        <v>251</v>
      </c>
      <c r="E50" t="s">
        <v>1</v>
      </c>
      <c r="F50" t="str">
        <f t="shared" si="8"/>
        <v>WINNER</v>
      </c>
      <c r="G50" t="str">
        <f t="shared" si="0"/>
        <v>DavidWOpitz</v>
      </c>
      <c r="H50" t="s">
        <v>179</v>
      </c>
      <c r="I50" t="s">
        <v>251</v>
      </c>
      <c r="J50">
        <f t="shared" si="1"/>
        <v>5</v>
      </c>
      <c r="K50">
        <f t="shared" si="2"/>
        <v>4</v>
      </c>
      <c r="L50" t="b">
        <f>NOT(ISERROR(MATCH(LOWER(MID($H50,1,1)),{"a";"e";"i";"o";"u"},0)))</f>
        <v>0</v>
      </c>
      <c r="M50">
        <f t="shared" si="3"/>
        <v>1</v>
      </c>
      <c r="N50" t="b">
        <f>NOT(ISERROR(MATCH(LOWER(MID($H50,2,1)),{"a";"e";"i";"o";"u"},0)))</f>
        <v>1</v>
      </c>
      <c r="O50">
        <f t="shared" si="4"/>
        <v>5</v>
      </c>
      <c r="P50">
        <f t="shared" si="5"/>
        <v>15</v>
      </c>
      <c r="Q50" t="b">
        <f>NOT(ISERROR(MATCH(LOWER(MID($I50,1,1)),{"a";"e";"i";"o";"u"},0)))</f>
        <v>1</v>
      </c>
      <c r="R50">
        <f t="shared" si="6"/>
        <v>16</v>
      </c>
      <c r="S50" t="b">
        <f>NOT(ISERROR(MATCH(LOWER(MID($I50,2,1)),{"a";"e";"i";"o";"u"},0)))</f>
        <v>0</v>
      </c>
      <c r="T50">
        <f t="shared" si="7"/>
        <v>10</v>
      </c>
    </row>
    <row r="51" spans="1:20">
      <c r="A51" t="s">
        <v>285</v>
      </c>
      <c r="B51" t="s">
        <v>47</v>
      </c>
      <c r="C51" t="s">
        <v>286</v>
      </c>
      <c r="E51" t="s">
        <v>1</v>
      </c>
      <c r="F51" t="str">
        <f t="shared" si="8"/>
        <v>WINNER</v>
      </c>
      <c r="G51" t="str">
        <f t="shared" si="0"/>
        <v>BarakAPearlmutter</v>
      </c>
      <c r="H51" t="s">
        <v>285</v>
      </c>
      <c r="I51" t="s">
        <v>286</v>
      </c>
      <c r="J51">
        <f t="shared" si="1"/>
        <v>5</v>
      </c>
      <c r="K51">
        <f t="shared" si="2"/>
        <v>2</v>
      </c>
      <c r="L51" t="b">
        <f>NOT(ISERROR(MATCH(LOWER(MID($H51,1,1)),{"a";"e";"i";"o";"u"},0)))</f>
        <v>0</v>
      </c>
      <c r="M51">
        <f t="shared" si="3"/>
        <v>1</v>
      </c>
      <c r="N51" t="b">
        <f>NOT(ISERROR(MATCH(LOWER(MID($H51,2,1)),{"a";"e";"i";"o";"u"},0)))</f>
        <v>1</v>
      </c>
      <c r="O51">
        <f t="shared" si="4"/>
        <v>11</v>
      </c>
      <c r="P51">
        <f t="shared" si="5"/>
        <v>16</v>
      </c>
      <c r="Q51" t="b">
        <f>NOT(ISERROR(MATCH(LOWER(MID($I51,1,1)),{"a";"e";"i";"o";"u"},0)))</f>
        <v>0</v>
      </c>
      <c r="R51">
        <f t="shared" si="6"/>
        <v>5</v>
      </c>
      <c r="S51" t="b">
        <f>NOT(ISERROR(MATCH(LOWER(MID($I51,2,1)),{"a";"e";"i";"o";"u"},0)))</f>
        <v>1</v>
      </c>
      <c r="T51">
        <f t="shared" si="7"/>
        <v>16</v>
      </c>
    </row>
    <row r="52" spans="1:20">
      <c r="A52" t="s">
        <v>422</v>
      </c>
      <c r="B52" t="s">
        <v>423</v>
      </c>
      <c r="C52" t="s">
        <v>424</v>
      </c>
      <c r="E52" t="s">
        <v>0</v>
      </c>
      <c r="F52" t="str">
        <f t="shared" si="8"/>
        <v>LOSER</v>
      </c>
      <c r="G52" t="str">
        <f t="shared" si="0"/>
        <v>LorienYPratt</v>
      </c>
      <c r="H52" t="s">
        <v>422</v>
      </c>
      <c r="I52" t="s">
        <v>424</v>
      </c>
      <c r="J52">
        <f t="shared" si="1"/>
        <v>6</v>
      </c>
      <c r="K52">
        <f t="shared" si="2"/>
        <v>12</v>
      </c>
      <c r="L52" t="b">
        <f>NOT(ISERROR(MATCH(LOWER(MID($H52,1,1)),{"a";"e";"i";"o";"u"},0)))</f>
        <v>0</v>
      </c>
      <c r="M52">
        <f t="shared" si="3"/>
        <v>15</v>
      </c>
      <c r="N52" t="b">
        <f>NOT(ISERROR(MATCH(LOWER(MID($H52,2,1)),{"a";"e";"i";"o";"u"},0)))</f>
        <v>1</v>
      </c>
      <c r="O52">
        <f t="shared" si="4"/>
        <v>5</v>
      </c>
      <c r="P52">
        <f t="shared" si="5"/>
        <v>16</v>
      </c>
      <c r="Q52" t="b">
        <f>NOT(ISERROR(MATCH(LOWER(MID($I52,1,1)),{"a";"e";"i";"o";"u"},0)))</f>
        <v>0</v>
      </c>
      <c r="R52">
        <f t="shared" si="6"/>
        <v>18</v>
      </c>
      <c r="S52" t="b">
        <f>NOT(ISERROR(MATCH(LOWER(MID($I52,2,1)),{"a";"e";"i";"o";"u"},0)))</f>
        <v>0</v>
      </c>
      <c r="T52">
        <f t="shared" si="7"/>
        <v>11</v>
      </c>
    </row>
    <row r="53" spans="1:20">
      <c r="A53" t="s">
        <v>105</v>
      </c>
      <c r="B53" t="s">
        <v>106</v>
      </c>
      <c r="C53" t="s">
        <v>107</v>
      </c>
      <c r="E53" t="s">
        <v>1</v>
      </c>
      <c r="F53" t="str">
        <f t="shared" si="8"/>
        <v>WINNER</v>
      </c>
      <c r="G53" t="str">
        <f t="shared" si="0"/>
        <v>FosterJProvost</v>
      </c>
      <c r="H53" t="s">
        <v>105</v>
      </c>
      <c r="I53" t="s">
        <v>107</v>
      </c>
      <c r="J53">
        <f t="shared" si="1"/>
        <v>6</v>
      </c>
      <c r="K53">
        <f t="shared" si="2"/>
        <v>6</v>
      </c>
      <c r="L53" t="b">
        <f>NOT(ISERROR(MATCH(LOWER(MID($H53,1,1)),{"a";"e";"i";"o";"u"},0)))</f>
        <v>0</v>
      </c>
      <c r="M53">
        <f t="shared" si="3"/>
        <v>15</v>
      </c>
      <c r="N53" t="b">
        <f>NOT(ISERROR(MATCH(LOWER(MID($H53,2,1)),{"a";"e";"i";"o";"u"},0)))</f>
        <v>1</v>
      </c>
      <c r="O53">
        <f t="shared" si="4"/>
        <v>7</v>
      </c>
      <c r="P53">
        <f t="shared" si="5"/>
        <v>16</v>
      </c>
      <c r="Q53" t="b">
        <f>NOT(ISERROR(MATCH(LOWER(MID($I53,1,1)),{"a";"e";"i";"o";"u"},0)))</f>
        <v>0</v>
      </c>
      <c r="R53">
        <f t="shared" si="6"/>
        <v>18</v>
      </c>
      <c r="S53" t="b">
        <f>NOT(ISERROR(MATCH(LOWER(MID($I53,2,1)),{"a";"e";"i";"o";"u"},0)))</f>
        <v>0</v>
      </c>
      <c r="T53">
        <f t="shared" si="7"/>
        <v>13</v>
      </c>
    </row>
    <row r="54" spans="1:20">
      <c r="A54" t="s">
        <v>27</v>
      </c>
      <c r="B54" t="s">
        <v>173</v>
      </c>
      <c r="C54" t="s">
        <v>174</v>
      </c>
      <c r="E54" t="s">
        <v>0</v>
      </c>
      <c r="F54" t="str">
        <f t="shared" si="8"/>
        <v>LOSER</v>
      </c>
      <c r="G54" t="str">
        <f t="shared" si="0"/>
        <v>RBharatRao</v>
      </c>
      <c r="H54" t="s">
        <v>173</v>
      </c>
      <c r="I54" t="s">
        <v>174</v>
      </c>
      <c r="J54">
        <f t="shared" si="1"/>
        <v>6</v>
      </c>
      <c r="K54">
        <f t="shared" si="2"/>
        <v>2</v>
      </c>
      <c r="L54" t="b">
        <f>NOT(ISERROR(MATCH(LOWER(MID($H54,1,1)),{"a";"e";"i";"o";"u"},0)))</f>
        <v>0</v>
      </c>
      <c r="M54">
        <f t="shared" si="3"/>
        <v>8</v>
      </c>
      <c r="N54" t="b">
        <f>NOT(ISERROR(MATCH(LOWER(MID($H54,2,1)),{"a";"e";"i";"o";"u"},0)))</f>
        <v>0</v>
      </c>
      <c r="O54">
        <f t="shared" si="4"/>
        <v>3</v>
      </c>
      <c r="P54">
        <f t="shared" si="5"/>
        <v>18</v>
      </c>
      <c r="Q54" t="b">
        <f>NOT(ISERROR(MATCH(LOWER(MID($I54,1,1)),{"a";"e";"i";"o";"u"},0)))</f>
        <v>0</v>
      </c>
      <c r="R54">
        <f t="shared" si="6"/>
        <v>1</v>
      </c>
      <c r="S54" t="b">
        <f>NOT(ISERROR(MATCH(LOWER(MID($I54,2,1)),{"a";"e";"i";"o";"u"},0)))</f>
        <v>1</v>
      </c>
      <c r="T54">
        <f t="shared" si="7"/>
        <v>9</v>
      </c>
    </row>
    <row r="55" spans="1:20">
      <c r="A55" t="s">
        <v>181</v>
      </c>
      <c r="B55" t="s">
        <v>106</v>
      </c>
      <c r="C55" t="s">
        <v>182</v>
      </c>
      <c r="E55" t="s">
        <v>1</v>
      </c>
      <c r="F55" t="str">
        <f t="shared" si="8"/>
        <v>WINNER</v>
      </c>
      <c r="G55" t="str">
        <f t="shared" si="0"/>
        <v>PatriciaJRiddle</v>
      </c>
      <c r="H55" t="s">
        <v>181</v>
      </c>
      <c r="I55" t="s">
        <v>182</v>
      </c>
      <c r="J55">
        <f t="shared" si="1"/>
        <v>8</v>
      </c>
      <c r="K55">
        <f t="shared" si="2"/>
        <v>16</v>
      </c>
      <c r="L55" t="b">
        <f>NOT(ISERROR(MATCH(LOWER(MID($H55,1,1)),{"a";"e";"i";"o";"u"},0)))</f>
        <v>0</v>
      </c>
      <c r="M55">
        <f t="shared" si="3"/>
        <v>1</v>
      </c>
      <c r="N55" t="b">
        <f>NOT(ISERROR(MATCH(LOWER(MID($H55,2,1)),{"a";"e";"i";"o";"u"},0)))</f>
        <v>1</v>
      </c>
      <c r="O55">
        <f t="shared" si="4"/>
        <v>6</v>
      </c>
      <c r="P55">
        <f t="shared" si="5"/>
        <v>18</v>
      </c>
      <c r="Q55" t="b">
        <f>NOT(ISERROR(MATCH(LOWER(MID($I55,1,1)),{"a";"e";"i";"o";"u"},0)))</f>
        <v>0</v>
      </c>
      <c r="R55">
        <f t="shared" si="6"/>
        <v>9</v>
      </c>
      <c r="S55" t="b">
        <f>NOT(ISERROR(MATCH(LOWER(MID($I55,2,1)),{"a";"e";"i";"o";"u"},0)))</f>
        <v>1</v>
      </c>
      <c r="T55">
        <f t="shared" si="7"/>
        <v>14</v>
      </c>
    </row>
    <row r="56" spans="1:20">
      <c r="A56" t="s">
        <v>533</v>
      </c>
      <c r="B56" t="s">
        <v>136</v>
      </c>
      <c r="C56" t="s">
        <v>534</v>
      </c>
      <c r="E56" t="s">
        <v>1</v>
      </c>
      <c r="F56" t="str">
        <f t="shared" si="8"/>
        <v>WINNER</v>
      </c>
      <c r="G56" t="str">
        <f t="shared" si="0"/>
        <v>RonaldLRivest</v>
      </c>
      <c r="H56" t="s">
        <v>533</v>
      </c>
      <c r="I56" t="s">
        <v>534</v>
      </c>
      <c r="J56">
        <f t="shared" si="1"/>
        <v>6</v>
      </c>
      <c r="K56">
        <f t="shared" si="2"/>
        <v>18</v>
      </c>
      <c r="L56" t="b">
        <f>NOT(ISERROR(MATCH(LOWER(MID($H56,1,1)),{"a";"e";"i";"o";"u"},0)))</f>
        <v>0</v>
      </c>
      <c r="M56">
        <f t="shared" si="3"/>
        <v>15</v>
      </c>
      <c r="N56" t="b">
        <f>NOT(ISERROR(MATCH(LOWER(MID($H56,2,1)),{"a";"e";"i";"o";"u"},0)))</f>
        <v>1</v>
      </c>
      <c r="O56">
        <f t="shared" si="4"/>
        <v>6</v>
      </c>
      <c r="P56">
        <f t="shared" si="5"/>
        <v>18</v>
      </c>
      <c r="Q56" t="b">
        <f>NOT(ISERROR(MATCH(LOWER(MID($I56,1,1)),{"a";"e";"i";"o";"u"},0)))</f>
        <v>0</v>
      </c>
      <c r="R56">
        <f t="shared" si="6"/>
        <v>9</v>
      </c>
      <c r="S56" t="b">
        <f>NOT(ISERROR(MATCH(LOWER(MID($I56,2,1)),{"a";"e";"i";"o";"u"},0)))</f>
        <v>1</v>
      </c>
      <c r="T56">
        <f t="shared" si="7"/>
        <v>12</v>
      </c>
    </row>
    <row r="57" spans="1:20">
      <c r="A57" t="s">
        <v>13</v>
      </c>
      <c r="B57" t="s">
        <v>117</v>
      </c>
      <c r="C57" t="s">
        <v>471</v>
      </c>
      <c r="E57" t="s">
        <v>1</v>
      </c>
      <c r="F57" t="str">
        <f t="shared" si="8"/>
        <v>WINNER</v>
      </c>
      <c r="G57" t="str">
        <f t="shared" si="0"/>
        <v>RobertSRoos</v>
      </c>
      <c r="H57" t="s">
        <v>13</v>
      </c>
      <c r="I57" t="s">
        <v>471</v>
      </c>
      <c r="J57">
        <f t="shared" si="1"/>
        <v>6</v>
      </c>
      <c r="K57">
        <f t="shared" si="2"/>
        <v>18</v>
      </c>
      <c r="L57" t="b">
        <f>NOT(ISERROR(MATCH(LOWER(MID($H57,1,1)),{"a";"e";"i";"o";"u"},0)))</f>
        <v>0</v>
      </c>
      <c r="M57">
        <f t="shared" si="3"/>
        <v>15</v>
      </c>
      <c r="N57" t="b">
        <f>NOT(ISERROR(MATCH(LOWER(MID($H57,2,1)),{"a";"e";"i";"o";"u"},0)))</f>
        <v>1</v>
      </c>
      <c r="O57">
        <f t="shared" si="4"/>
        <v>4</v>
      </c>
      <c r="P57">
        <f t="shared" si="5"/>
        <v>18</v>
      </c>
      <c r="Q57" t="b">
        <f>NOT(ISERROR(MATCH(LOWER(MID($I57,1,1)),{"a";"e";"i";"o";"u"},0)))</f>
        <v>0</v>
      </c>
      <c r="R57">
        <f t="shared" si="6"/>
        <v>15</v>
      </c>
      <c r="S57" t="b">
        <f>NOT(ISERROR(MATCH(LOWER(MID($I57,2,1)),{"a";"e";"i";"o";"u"},0)))</f>
        <v>1</v>
      </c>
      <c r="T57">
        <f t="shared" si="7"/>
        <v>10</v>
      </c>
    </row>
    <row r="58" spans="1:20">
      <c r="A58" t="s">
        <v>241</v>
      </c>
      <c r="B58" t="s">
        <v>27</v>
      </c>
      <c r="C58" t="s">
        <v>281</v>
      </c>
      <c r="E58" t="s">
        <v>0</v>
      </c>
      <c r="F58" t="str">
        <f t="shared" si="8"/>
        <v>LOSER</v>
      </c>
      <c r="G58" t="str">
        <f t="shared" si="0"/>
        <v>JohnRRose</v>
      </c>
      <c r="H58" t="s">
        <v>241</v>
      </c>
      <c r="I58" t="s">
        <v>281</v>
      </c>
      <c r="J58">
        <f t="shared" si="1"/>
        <v>4</v>
      </c>
      <c r="K58">
        <f t="shared" si="2"/>
        <v>10</v>
      </c>
      <c r="L58" t="b">
        <f>NOT(ISERROR(MATCH(LOWER(MID($H58,1,1)),{"a";"e";"i";"o";"u"},0)))</f>
        <v>0</v>
      </c>
      <c r="M58">
        <f t="shared" si="3"/>
        <v>15</v>
      </c>
      <c r="N58" t="b">
        <f>NOT(ISERROR(MATCH(LOWER(MID($H58,2,1)),{"a";"e";"i";"o";"u"},0)))</f>
        <v>1</v>
      </c>
      <c r="O58">
        <f t="shared" si="4"/>
        <v>4</v>
      </c>
      <c r="P58">
        <f t="shared" si="5"/>
        <v>18</v>
      </c>
      <c r="Q58" t="b">
        <f>NOT(ISERROR(MATCH(LOWER(MID($I58,1,1)),{"a";"e";"i";"o";"u"},0)))</f>
        <v>0</v>
      </c>
      <c r="R58">
        <f t="shared" si="6"/>
        <v>15</v>
      </c>
      <c r="S58" t="b">
        <f>NOT(ISERROR(MATCH(LOWER(MID($I58,2,1)),{"a";"e";"i";"o";"u"},0)))</f>
        <v>1</v>
      </c>
      <c r="T58">
        <f t="shared" si="7"/>
        <v>8</v>
      </c>
    </row>
    <row r="59" spans="1:20">
      <c r="A59" t="s">
        <v>314</v>
      </c>
      <c r="B59" t="s">
        <v>117</v>
      </c>
      <c r="C59" t="s">
        <v>315</v>
      </c>
      <c r="E59" t="s">
        <v>0</v>
      </c>
      <c r="F59" t="str">
        <f t="shared" si="8"/>
        <v>LOSER</v>
      </c>
      <c r="G59" t="str">
        <f t="shared" si="0"/>
        <v>JamesSRoyer</v>
      </c>
      <c r="H59" t="s">
        <v>314</v>
      </c>
      <c r="I59" t="s">
        <v>315</v>
      </c>
      <c r="J59">
        <f t="shared" si="1"/>
        <v>5</v>
      </c>
      <c r="K59">
        <f t="shared" si="2"/>
        <v>10</v>
      </c>
      <c r="L59" t="b">
        <f>NOT(ISERROR(MATCH(LOWER(MID($H59,1,1)),{"a";"e";"i";"o";"u"},0)))</f>
        <v>0</v>
      </c>
      <c r="M59">
        <f t="shared" si="3"/>
        <v>1</v>
      </c>
      <c r="N59" t="b">
        <f>NOT(ISERROR(MATCH(LOWER(MID($H59,2,1)),{"a";"e";"i";"o";"u"},0)))</f>
        <v>1</v>
      </c>
      <c r="O59">
        <f t="shared" si="4"/>
        <v>5</v>
      </c>
      <c r="P59">
        <f t="shared" si="5"/>
        <v>18</v>
      </c>
      <c r="Q59" t="b">
        <f>NOT(ISERROR(MATCH(LOWER(MID($I59,1,1)),{"a";"e";"i";"o";"u"},0)))</f>
        <v>0</v>
      </c>
      <c r="R59">
        <f t="shared" si="6"/>
        <v>15</v>
      </c>
      <c r="S59" t="b">
        <f>NOT(ISERROR(MATCH(LOWER(MID($I59,2,1)),{"a";"e";"i";"o";"u"},0)))</f>
        <v>1</v>
      </c>
      <c r="T59">
        <f t="shared" si="7"/>
        <v>10</v>
      </c>
    </row>
    <row r="60" spans="1:20">
      <c r="A60" t="s">
        <v>222</v>
      </c>
      <c r="B60" t="s">
        <v>77</v>
      </c>
      <c r="C60" t="s">
        <v>414</v>
      </c>
      <c r="E60" t="s">
        <v>1</v>
      </c>
      <c r="F60" t="str">
        <f t="shared" si="8"/>
        <v>WINNER</v>
      </c>
      <c r="G60" t="str">
        <f t="shared" si="0"/>
        <v>GaryMSelzer</v>
      </c>
      <c r="H60" t="s">
        <v>222</v>
      </c>
      <c r="I60" t="s">
        <v>414</v>
      </c>
      <c r="J60">
        <f t="shared" si="1"/>
        <v>4</v>
      </c>
      <c r="K60">
        <f t="shared" si="2"/>
        <v>7</v>
      </c>
      <c r="L60" t="b">
        <f>NOT(ISERROR(MATCH(LOWER(MID($H60,1,1)),{"a";"e";"i";"o";"u"},0)))</f>
        <v>0</v>
      </c>
      <c r="M60">
        <f t="shared" si="3"/>
        <v>1</v>
      </c>
      <c r="N60" t="b">
        <f>NOT(ISERROR(MATCH(LOWER(MID($H60,2,1)),{"a";"e";"i";"o";"u"},0)))</f>
        <v>1</v>
      </c>
      <c r="O60">
        <f t="shared" si="4"/>
        <v>6</v>
      </c>
      <c r="P60">
        <f t="shared" si="5"/>
        <v>19</v>
      </c>
      <c r="Q60" t="b">
        <f>NOT(ISERROR(MATCH(LOWER(MID($I60,1,1)),{"a";"e";"i";"o";"u"},0)))</f>
        <v>0</v>
      </c>
      <c r="R60">
        <f t="shared" si="6"/>
        <v>5</v>
      </c>
      <c r="S60" t="b">
        <f>NOT(ISERROR(MATCH(LOWER(MID($I60,2,1)),{"a";"e";"i";"o";"u"},0)))</f>
        <v>1</v>
      </c>
      <c r="T60">
        <f t="shared" si="7"/>
        <v>10</v>
      </c>
    </row>
    <row r="61" spans="1:20">
      <c r="A61" t="s">
        <v>308</v>
      </c>
      <c r="B61" t="s">
        <v>136</v>
      </c>
      <c r="C61" t="s">
        <v>469</v>
      </c>
      <c r="E61" t="s">
        <v>1</v>
      </c>
      <c r="F61" t="str">
        <f t="shared" si="8"/>
        <v>WINNER</v>
      </c>
      <c r="G61" t="str">
        <f t="shared" si="0"/>
        <v>DanielLSilver</v>
      </c>
      <c r="H61" t="s">
        <v>308</v>
      </c>
      <c r="I61" t="s">
        <v>469</v>
      </c>
      <c r="J61">
        <f t="shared" si="1"/>
        <v>6</v>
      </c>
      <c r="K61">
        <f t="shared" si="2"/>
        <v>4</v>
      </c>
      <c r="L61" t="b">
        <f>NOT(ISERROR(MATCH(LOWER(MID($H61,1,1)),{"a";"e";"i";"o";"u"},0)))</f>
        <v>0</v>
      </c>
      <c r="M61">
        <f t="shared" si="3"/>
        <v>1</v>
      </c>
      <c r="N61" t="b">
        <f>NOT(ISERROR(MATCH(LOWER(MID($H61,2,1)),{"a";"e";"i";"o";"u"},0)))</f>
        <v>1</v>
      </c>
      <c r="O61">
        <f t="shared" si="4"/>
        <v>6</v>
      </c>
      <c r="P61">
        <f t="shared" si="5"/>
        <v>19</v>
      </c>
      <c r="Q61" t="b">
        <f>NOT(ISERROR(MATCH(LOWER(MID($I61,1,1)),{"a";"e";"i";"o";"u"},0)))</f>
        <v>0</v>
      </c>
      <c r="R61">
        <f t="shared" si="6"/>
        <v>9</v>
      </c>
      <c r="S61" t="b">
        <f>NOT(ISERROR(MATCH(LOWER(MID($I61,2,1)),{"a";"e";"i";"o";"u"},0)))</f>
        <v>1</v>
      </c>
      <c r="T61">
        <f t="shared" si="7"/>
        <v>12</v>
      </c>
    </row>
    <row r="62" spans="1:20">
      <c r="A62" t="s">
        <v>298</v>
      </c>
      <c r="B62" t="s">
        <v>299</v>
      </c>
      <c r="C62" t="s">
        <v>300</v>
      </c>
      <c r="E62" t="s">
        <v>0</v>
      </c>
      <c r="F62" t="str">
        <f t="shared" si="8"/>
        <v>LOSER</v>
      </c>
      <c r="G62" t="str">
        <f t="shared" si="0"/>
        <v>SatinderPalSingh</v>
      </c>
      <c r="H62" t="s">
        <v>298</v>
      </c>
      <c r="I62" t="s">
        <v>300</v>
      </c>
      <c r="J62">
        <f t="shared" si="1"/>
        <v>8</v>
      </c>
      <c r="K62">
        <f t="shared" si="2"/>
        <v>19</v>
      </c>
      <c r="L62" t="b">
        <f>NOT(ISERROR(MATCH(LOWER(MID($H62,1,1)),{"a";"e";"i";"o";"u"},0)))</f>
        <v>0</v>
      </c>
      <c r="M62">
        <f t="shared" si="3"/>
        <v>1</v>
      </c>
      <c r="N62" t="b">
        <f>NOT(ISERROR(MATCH(LOWER(MID($H62,2,1)),{"a";"e";"i";"o";"u"},0)))</f>
        <v>1</v>
      </c>
      <c r="O62">
        <f t="shared" si="4"/>
        <v>5</v>
      </c>
      <c r="P62">
        <f t="shared" si="5"/>
        <v>19</v>
      </c>
      <c r="Q62" t="b">
        <f>NOT(ISERROR(MATCH(LOWER(MID($I62,1,1)),{"a";"e";"i";"o";"u"},0)))</f>
        <v>0</v>
      </c>
      <c r="R62">
        <f t="shared" si="6"/>
        <v>9</v>
      </c>
      <c r="S62" t="b">
        <f>NOT(ISERROR(MATCH(LOWER(MID($I62,2,1)),{"a";"e";"i";"o";"u"},0)))</f>
        <v>1</v>
      </c>
      <c r="T62">
        <f t="shared" si="7"/>
        <v>13</v>
      </c>
    </row>
    <row r="63" spans="1:20">
      <c r="A63" t="s">
        <v>179</v>
      </c>
      <c r="B63" t="s">
        <v>327</v>
      </c>
      <c r="C63" t="s">
        <v>328</v>
      </c>
      <c r="E63" t="s">
        <v>0</v>
      </c>
      <c r="F63" t="str">
        <f t="shared" si="8"/>
        <v>LOSER</v>
      </c>
      <c r="G63" t="str">
        <f t="shared" si="0"/>
        <v>DavidBSkalak</v>
      </c>
      <c r="H63" t="s">
        <v>179</v>
      </c>
      <c r="I63" t="s">
        <v>328</v>
      </c>
      <c r="J63">
        <f t="shared" si="1"/>
        <v>5</v>
      </c>
      <c r="K63">
        <f t="shared" si="2"/>
        <v>4</v>
      </c>
      <c r="L63" t="b">
        <f>NOT(ISERROR(MATCH(LOWER(MID($H63,1,1)),{"a";"e";"i";"o";"u"},0)))</f>
        <v>0</v>
      </c>
      <c r="M63">
        <f t="shared" si="3"/>
        <v>1</v>
      </c>
      <c r="N63" t="b">
        <f>NOT(ISERROR(MATCH(LOWER(MID($H63,2,1)),{"a";"e";"i";"o";"u"},0)))</f>
        <v>1</v>
      </c>
      <c r="O63">
        <f t="shared" si="4"/>
        <v>6</v>
      </c>
      <c r="P63">
        <f t="shared" si="5"/>
        <v>19</v>
      </c>
      <c r="Q63" t="b">
        <f>NOT(ISERROR(MATCH(LOWER(MID($I63,1,1)),{"a";"e";"i";"o";"u"},0)))</f>
        <v>0</v>
      </c>
      <c r="R63">
        <f t="shared" si="6"/>
        <v>11</v>
      </c>
      <c r="S63" t="b">
        <f>NOT(ISERROR(MATCH(LOWER(MID($I63,2,1)),{"a";"e";"i";"o";"u"},0)))</f>
        <v>0</v>
      </c>
      <c r="T63">
        <f t="shared" si="7"/>
        <v>11</v>
      </c>
    </row>
    <row r="64" spans="1:20">
      <c r="A64" t="s">
        <v>263</v>
      </c>
      <c r="B64" t="s">
        <v>240</v>
      </c>
      <c r="C64" t="s">
        <v>264</v>
      </c>
      <c r="E64" t="s">
        <v>1</v>
      </c>
      <c r="F64" t="str">
        <f t="shared" si="8"/>
        <v>WINNER</v>
      </c>
      <c r="G64" t="str">
        <f t="shared" si="0"/>
        <v>CarlHSmith</v>
      </c>
      <c r="H64" t="s">
        <v>263</v>
      </c>
      <c r="I64" t="s">
        <v>264</v>
      </c>
      <c r="J64">
        <f t="shared" si="1"/>
        <v>4</v>
      </c>
      <c r="K64">
        <f t="shared" si="2"/>
        <v>3</v>
      </c>
      <c r="L64" t="b">
        <f>NOT(ISERROR(MATCH(LOWER(MID($H64,1,1)),{"a";"e";"i";"o";"u"},0)))</f>
        <v>0</v>
      </c>
      <c r="M64">
        <f t="shared" si="3"/>
        <v>1</v>
      </c>
      <c r="N64" t="b">
        <f>NOT(ISERROR(MATCH(LOWER(MID($H64,2,1)),{"a";"e";"i";"o";"u"},0)))</f>
        <v>1</v>
      </c>
      <c r="O64">
        <f t="shared" si="4"/>
        <v>5</v>
      </c>
      <c r="P64">
        <f t="shared" si="5"/>
        <v>19</v>
      </c>
      <c r="Q64" t="b">
        <f>NOT(ISERROR(MATCH(LOWER(MID($I64,1,1)),{"a";"e";"i";"o";"u"},0)))</f>
        <v>0</v>
      </c>
      <c r="R64">
        <f t="shared" si="6"/>
        <v>13</v>
      </c>
      <c r="S64" t="b">
        <f>NOT(ISERROR(MATCH(LOWER(MID($I64,2,1)),{"a";"e";"i";"o";"u"},0)))</f>
        <v>0</v>
      </c>
      <c r="T64">
        <f t="shared" si="7"/>
        <v>9</v>
      </c>
    </row>
    <row r="65" spans="1:20">
      <c r="A65" t="s">
        <v>22</v>
      </c>
      <c r="B65" t="s">
        <v>187</v>
      </c>
      <c r="C65" t="s">
        <v>362</v>
      </c>
      <c r="E65" t="s">
        <v>1</v>
      </c>
      <c r="F65" t="str">
        <f t="shared" si="8"/>
        <v>WINNER</v>
      </c>
      <c r="G65" t="str">
        <f t="shared" si="0"/>
        <v>ThomasGSpalthoff</v>
      </c>
      <c r="H65" t="s">
        <v>22</v>
      </c>
      <c r="I65" t="s">
        <v>362</v>
      </c>
      <c r="J65">
        <f t="shared" si="1"/>
        <v>6</v>
      </c>
      <c r="K65">
        <f t="shared" si="2"/>
        <v>20</v>
      </c>
      <c r="L65" t="b">
        <f>NOT(ISERROR(MATCH(LOWER(MID($H65,1,1)),{"a";"e";"i";"o";"u"},0)))</f>
        <v>0</v>
      </c>
      <c r="M65">
        <f t="shared" si="3"/>
        <v>8</v>
      </c>
      <c r="N65" t="b">
        <f>NOT(ISERROR(MATCH(LOWER(MID($H65,2,1)),{"a";"e";"i";"o";"u"},0)))</f>
        <v>0</v>
      </c>
      <c r="O65">
        <f t="shared" si="4"/>
        <v>9</v>
      </c>
      <c r="P65">
        <f t="shared" si="5"/>
        <v>19</v>
      </c>
      <c r="Q65" t="b">
        <f>NOT(ISERROR(MATCH(LOWER(MID($I65,1,1)),{"a";"e";"i";"o";"u"},0)))</f>
        <v>0</v>
      </c>
      <c r="R65">
        <f t="shared" si="6"/>
        <v>16</v>
      </c>
      <c r="S65" t="b">
        <f>NOT(ISERROR(MATCH(LOWER(MID($I65,2,1)),{"a";"e";"i";"o";"u"},0)))</f>
        <v>0</v>
      </c>
      <c r="T65">
        <f t="shared" si="7"/>
        <v>15</v>
      </c>
    </row>
    <row r="66" spans="1:20">
      <c r="A66" t="s">
        <v>87</v>
      </c>
      <c r="B66" t="s">
        <v>88</v>
      </c>
      <c r="C66" t="s">
        <v>89</v>
      </c>
      <c r="E66" t="s">
        <v>1</v>
      </c>
      <c r="F66" t="str">
        <f t="shared" si="8"/>
        <v>WINNER</v>
      </c>
      <c r="G66" t="str">
        <f t="shared" si="0"/>
        <v>MandayamTSuraj</v>
      </c>
      <c r="H66" t="s">
        <v>87</v>
      </c>
      <c r="I66" t="s">
        <v>89</v>
      </c>
      <c r="J66">
        <f t="shared" si="1"/>
        <v>8</v>
      </c>
      <c r="K66">
        <f t="shared" si="2"/>
        <v>13</v>
      </c>
      <c r="L66" t="b">
        <f>NOT(ISERROR(MATCH(LOWER(MID($H66,1,1)),{"a";"e";"i";"o";"u"},0)))</f>
        <v>0</v>
      </c>
      <c r="M66">
        <f t="shared" si="3"/>
        <v>1</v>
      </c>
      <c r="N66" t="b">
        <f>NOT(ISERROR(MATCH(LOWER(MID($H66,2,1)),{"a";"e";"i";"o";"u"},0)))</f>
        <v>1</v>
      </c>
      <c r="O66">
        <f t="shared" si="4"/>
        <v>5</v>
      </c>
      <c r="P66">
        <f t="shared" si="5"/>
        <v>19</v>
      </c>
      <c r="Q66" t="b">
        <f>NOT(ISERROR(MATCH(LOWER(MID($I66,1,1)),{"a";"e";"i";"o";"u"},0)))</f>
        <v>0</v>
      </c>
      <c r="R66">
        <f t="shared" si="6"/>
        <v>21</v>
      </c>
      <c r="S66" t="b">
        <f>NOT(ISERROR(MATCH(LOWER(MID($I66,2,1)),{"a";"e";"i";"o";"u"},0)))</f>
        <v>1</v>
      </c>
      <c r="T66">
        <f t="shared" si="7"/>
        <v>13</v>
      </c>
    </row>
    <row r="67" spans="1:20">
      <c r="A67" t="s">
        <v>282</v>
      </c>
      <c r="B67" t="s">
        <v>117</v>
      </c>
      <c r="C67" t="s">
        <v>348</v>
      </c>
      <c r="E67" t="s">
        <v>0</v>
      </c>
      <c r="F67" t="str">
        <f t="shared" si="8"/>
        <v>LOSER</v>
      </c>
      <c r="G67" t="str">
        <f t="shared" si="0"/>
        <v>RichardSSutton</v>
      </c>
      <c r="H67" t="s">
        <v>282</v>
      </c>
      <c r="I67" t="s">
        <v>348</v>
      </c>
      <c r="J67">
        <f t="shared" si="1"/>
        <v>7</v>
      </c>
      <c r="K67">
        <f t="shared" si="2"/>
        <v>18</v>
      </c>
      <c r="L67" t="b">
        <f>NOT(ISERROR(MATCH(LOWER(MID($H67,1,1)),{"a";"e";"i";"o";"u"},0)))</f>
        <v>0</v>
      </c>
      <c r="M67">
        <f t="shared" si="3"/>
        <v>9</v>
      </c>
      <c r="N67" t="b">
        <f>NOT(ISERROR(MATCH(LOWER(MID($H67,2,1)),{"a";"e";"i";"o";"u"},0)))</f>
        <v>1</v>
      </c>
      <c r="O67">
        <f t="shared" si="4"/>
        <v>6</v>
      </c>
      <c r="P67">
        <f t="shared" si="5"/>
        <v>19</v>
      </c>
      <c r="Q67" t="b">
        <f>NOT(ISERROR(MATCH(LOWER(MID($I67,1,1)),{"a";"e";"i";"o";"u"},0)))</f>
        <v>0</v>
      </c>
      <c r="R67">
        <f t="shared" si="6"/>
        <v>21</v>
      </c>
      <c r="S67" t="b">
        <f>NOT(ISERROR(MATCH(LOWER(MID($I67,2,1)),{"a";"e";"i";"o";"u"},0)))</f>
        <v>1</v>
      </c>
      <c r="T67">
        <f t="shared" si="7"/>
        <v>13</v>
      </c>
    </row>
    <row r="68" spans="1:20">
      <c r="A68" t="s">
        <v>190</v>
      </c>
      <c r="B68" t="s">
        <v>346</v>
      </c>
      <c r="C68" t="s">
        <v>515</v>
      </c>
      <c r="E68" t="s">
        <v>1</v>
      </c>
      <c r="F68" t="str">
        <f t="shared" si="8"/>
        <v>WINNER</v>
      </c>
      <c r="G68" t="str">
        <f t="shared" ref="G68:G131" si="9">CONCATENATE(SUBSTITUTE(A68,".",""),SUBSTITUTE(B68,".",""),SUBSTITUTE(C68,".",""),SUBSTITUTE(D68,".",""))</f>
        <v>ChenKTham</v>
      </c>
      <c r="H68" t="s">
        <v>190</v>
      </c>
      <c r="I68" t="s">
        <v>515</v>
      </c>
      <c r="J68">
        <f t="shared" ref="J68:J131" si="10">LEN(H68)</f>
        <v>4</v>
      </c>
      <c r="K68">
        <f t="shared" ref="K68:K131" si="11">CODE(LOWER(MID($H68,1,1)))-96</f>
        <v>3</v>
      </c>
      <c r="L68" t="b">
        <f>NOT(ISERROR(MATCH(LOWER(MID($H68,1,1)),{"a";"e";"i";"o";"u"},0)))</f>
        <v>0</v>
      </c>
      <c r="M68">
        <f t="shared" ref="M68:M131" si="12">CODE(LOWER(MID($H68,2,1)))-96</f>
        <v>8</v>
      </c>
      <c r="N68" t="b">
        <f>NOT(ISERROR(MATCH(LOWER(MID($H68,2,1)),{"a";"e";"i";"o";"u"},0)))</f>
        <v>0</v>
      </c>
      <c r="O68">
        <f t="shared" ref="O68:O131" si="13">LEN(I68)</f>
        <v>4</v>
      </c>
      <c r="P68">
        <f t="shared" ref="P68:P131" si="14">CODE(LOWER(MID($I68,1,1)))-96</f>
        <v>20</v>
      </c>
      <c r="Q68" t="b">
        <f>NOT(ISERROR(MATCH(LOWER(MID($I68,1,1)),{"a";"e";"i";"o";"u"},0)))</f>
        <v>0</v>
      </c>
      <c r="R68">
        <f t="shared" ref="R68:R131" si="15">CODE(LOWER(MID($I68,2,1)))-96</f>
        <v>8</v>
      </c>
      <c r="S68" t="b">
        <f>NOT(ISERROR(MATCH(LOWER(MID($I68,2,1)),{"a";"e";"i";"o";"u"},0)))</f>
        <v>0</v>
      </c>
      <c r="T68">
        <f t="shared" ref="T68:T131" si="16">LEN(H68)+LEN(I68)</f>
        <v>8</v>
      </c>
    </row>
    <row r="69" spans="1:20">
      <c r="A69" t="s">
        <v>272</v>
      </c>
      <c r="B69" t="s">
        <v>240</v>
      </c>
      <c r="C69" t="s">
        <v>273</v>
      </c>
      <c r="E69" t="s">
        <v>1</v>
      </c>
      <c r="F69" t="str">
        <f t="shared" ref="F69:F132" si="17">IF(TRIM(E69)="+","WINNER","LOSER")</f>
        <v>WINNER</v>
      </c>
      <c r="G69" t="str">
        <f t="shared" si="9"/>
        <v>LyleHUngar</v>
      </c>
      <c r="H69" t="s">
        <v>272</v>
      </c>
      <c r="I69" t="s">
        <v>273</v>
      </c>
      <c r="J69">
        <f t="shared" si="10"/>
        <v>4</v>
      </c>
      <c r="K69">
        <f t="shared" si="11"/>
        <v>12</v>
      </c>
      <c r="L69" t="b">
        <f>NOT(ISERROR(MATCH(LOWER(MID($H69,1,1)),{"a";"e";"i";"o";"u"},0)))</f>
        <v>0</v>
      </c>
      <c r="M69">
        <f t="shared" si="12"/>
        <v>25</v>
      </c>
      <c r="N69" t="b">
        <f>NOT(ISERROR(MATCH(LOWER(MID($H69,2,1)),{"a";"e";"i";"o";"u"},0)))</f>
        <v>0</v>
      </c>
      <c r="O69">
        <f t="shared" si="13"/>
        <v>5</v>
      </c>
      <c r="P69">
        <f t="shared" si="14"/>
        <v>21</v>
      </c>
      <c r="Q69" t="b">
        <f>NOT(ISERROR(MATCH(LOWER(MID($I69,1,1)),{"a";"e";"i";"o";"u"},0)))</f>
        <v>1</v>
      </c>
      <c r="R69">
        <f t="shared" si="15"/>
        <v>14</v>
      </c>
      <c r="S69" t="b">
        <f>NOT(ISERROR(MATCH(LOWER(MID($I69,2,1)),{"a";"e";"i";"o";"u"},0)))</f>
        <v>0</v>
      </c>
      <c r="T69">
        <f t="shared" si="16"/>
        <v>9</v>
      </c>
    </row>
    <row r="70" spans="1:20">
      <c r="A70" t="s">
        <v>366</v>
      </c>
      <c r="B70" t="s">
        <v>367</v>
      </c>
      <c r="C70" t="s">
        <v>368</v>
      </c>
      <c r="E70" t="s">
        <v>1</v>
      </c>
      <c r="F70" t="str">
        <f t="shared" si="17"/>
        <v>WINNER</v>
      </c>
      <c r="G70" t="str">
        <f t="shared" si="9"/>
        <v>OlivierDeVel</v>
      </c>
      <c r="H70" t="s">
        <v>366</v>
      </c>
      <c r="I70" t="s">
        <v>368</v>
      </c>
      <c r="J70">
        <f t="shared" si="10"/>
        <v>7</v>
      </c>
      <c r="K70">
        <f t="shared" si="11"/>
        <v>15</v>
      </c>
      <c r="L70" t="b">
        <f>NOT(ISERROR(MATCH(LOWER(MID($H70,1,1)),{"a";"e";"i";"o";"u"},0)))</f>
        <v>1</v>
      </c>
      <c r="M70">
        <f t="shared" si="12"/>
        <v>12</v>
      </c>
      <c r="N70" t="b">
        <f>NOT(ISERROR(MATCH(LOWER(MID($H70,2,1)),{"a";"e";"i";"o";"u"},0)))</f>
        <v>0</v>
      </c>
      <c r="O70">
        <f t="shared" si="13"/>
        <v>3</v>
      </c>
      <c r="P70">
        <f t="shared" si="14"/>
        <v>22</v>
      </c>
      <c r="Q70" t="b">
        <f>NOT(ISERROR(MATCH(LOWER(MID($I70,1,1)),{"a";"e";"i";"o";"u"},0)))</f>
        <v>0</v>
      </c>
      <c r="R70">
        <f t="shared" si="15"/>
        <v>5</v>
      </c>
      <c r="S70" t="b">
        <f>NOT(ISERROR(MATCH(LOWER(MID($I70,2,1)),{"a";"e";"i";"o";"u"},0)))</f>
        <v>1</v>
      </c>
      <c r="T70">
        <f t="shared" si="16"/>
        <v>10</v>
      </c>
    </row>
    <row r="71" spans="1:20">
      <c r="A71" t="s">
        <v>429</v>
      </c>
      <c r="B71" t="s">
        <v>136</v>
      </c>
      <c r="C71" t="s">
        <v>430</v>
      </c>
      <c r="E71" t="s">
        <v>1</v>
      </c>
      <c r="F71" t="str">
        <f t="shared" si="17"/>
        <v>WINNER</v>
      </c>
      <c r="G71" t="str">
        <f t="shared" si="9"/>
        <v>BradleyLWhitehall</v>
      </c>
      <c r="H71" t="s">
        <v>429</v>
      </c>
      <c r="I71" t="s">
        <v>430</v>
      </c>
      <c r="J71">
        <f t="shared" si="10"/>
        <v>7</v>
      </c>
      <c r="K71">
        <f t="shared" si="11"/>
        <v>2</v>
      </c>
      <c r="L71" t="b">
        <f>NOT(ISERROR(MATCH(LOWER(MID($H71,1,1)),{"a";"e";"i";"o";"u"},0)))</f>
        <v>0</v>
      </c>
      <c r="M71">
        <f t="shared" si="12"/>
        <v>18</v>
      </c>
      <c r="N71" t="b">
        <f>NOT(ISERROR(MATCH(LOWER(MID($H71,2,1)),{"a";"e";"i";"o";"u"},0)))</f>
        <v>0</v>
      </c>
      <c r="O71">
        <f t="shared" si="13"/>
        <v>9</v>
      </c>
      <c r="P71">
        <f t="shared" si="14"/>
        <v>23</v>
      </c>
      <c r="Q71" t="b">
        <f>NOT(ISERROR(MATCH(LOWER(MID($I71,1,1)),{"a";"e";"i";"o";"u"},0)))</f>
        <v>0</v>
      </c>
      <c r="R71">
        <f t="shared" si="15"/>
        <v>8</v>
      </c>
      <c r="S71" t="b">
        <f>NOT(ISERROR(MATCH(LOWER(MID($I71,2,1)),{"a";"e";"i";"o";"u"},0)))</f>
        <v>0</v>
      </c>
      <c r="T71">
        <f t="shared" si="16"/>
        <v>16</v>
      </c>
    </row>
    <row r="72" spans="1:20">
      <c r="A72" t="s">
        <v>241</v>
      </c>
      <c r="B72" t="s">
        <v>77</v>
      </c>
      <c r="C72" t="s">
        <v>474</v>
      </c>
      <c r="E72" t="s">
        <v>0</v>
      </c>
      <c r="F72" t="str">
        <f t="shared" si="17"/>
        <v>LOSER</v>
      </c>
      <c r="G72" t="str">
        <f t="shared" si="9"/>
        <v>JohnMZelle</v>
      </c>
      <c r="H72" t="s">
        <v>241</v>
      </c>
      <c r="I72" t="s">
        <v>474</v>
      </c>
      <c r="J72">
        <f t="shared" si="10"/>
        <v>4</v>
      </c>
      <c r="K72">
        <f t="shared" si="11"/>
        <v>10</v>
      </c>
      <c r="L72" t="b">
        <f>NOT(ISERROR(MATCH(LOWER(MID($H72,1,1)),{"a";"e";"i";"o";"u"},0)))</f>
        <v>0</v>
      </c>
      <c r="M72">
        <f t="shared" si="12"/>
        <v>15</v>
      </c>
      <c r="N72" t="b">
        <f>NOT(ISERROR(MATCH(LOWER(MID($H72,2,1)),{"a";"e";"i";"o";"u"},0)))</f>
        <v>1</v>
      </c>
      <c r="O72">
        <f t="shared" si="13"/>
        <v>5</v>
      </c>
      <c r="P72">
        <f t="shared" si="14"/>
        <v>26</v>
      </c>
      <c r="Q72" t="b">
        <f>NOT(ISERROR(MATCH(LOWER(MID($I72,1,1)),{"a";"e";"i";"o";"u"},0)))</f>
        <v>0</v>
      </c>
      <c r="R72">
        <f t="shared" si="15"/>
        <v>5</v>
      </c>
      <c r="S72" t="b">
        <f>NOT(ISERROR(MATCH(LOWER(MID($I72,2,1)),{"a";"e";"i";"o";"u"},0)))</f>
        <v>1</v>
      </c>
      <c r="T72">
        <f t="shared" si="16"/>
        <v>9</v>
      </c>
    </row>
    <row r="73" spans="1:20">
      <c r="A73" t="s">
        <v>3</v>
      </c>
      <c r="B73" t="s">
        <v>4</v>
      </c>
      <c r="E73" t="s">
        <v>1</v>
      </c>
      <c r="F73" t="str">
        <f t="shared" si="17"/>
        <v>WINNER</v>
      </c>
      <c r="G73" t="str">
        <f t="shared" si="9"/>
        <v>EdPednault</v>
      </c>
      <c r="H73" t="s">
        <v>3</v>
      </c>
      <c r="I73" t="s">
        <v>4</v>
      </c>
      <c r="J73">
        <f t="shared" si="10"/>
        <v>2</v>
      </c>
      <c r="K73">
        <f t="shared" si="11"/>
        <v>5</v>
      </c>
      <c r="L73" t="b">
        <f>NOT(ISERROR(MATCH(LOWER(MID($H73,1,1)),{"a";"e";"i";"o";"u"},0)))</f>
        <v>1</v>
      </c>
      <c r="M73">
        <f t="shared" si="12"/>
        <v>4</v>
      </c>
      <c r="N73" t="b">
        <f>NOT(ISERROR(MATCH(LOWER(MID($H73,2,1)),{"a";"e";"i";"o";"u"},0)))</f>
        <v>0</v>
      </c>
      <c r="O73">
        <f t="shared" si="13"/>
        <v>8</v>
      </c>
      <c r="P73">
        <f t="shared" si="14"/>
        <v>16</v>
      </c>
      <c r="Q73" t="b">
        <f>NOT(ISERROR(MATCH(LOWER(MID($I73,1,1)),{"a";"e";"i";"o";"u"},0)))</f>
        <v>0</v>
      </c>
      <c r="R73">
        <f t="shared" si="15"/>
        <v>5</v>
      </c>
      <c r="S73" t="b">
        <f>NOT(ISERROR(MATCH(LOWER(MID($I73,2,1)),{"a";"e";"i";"o";"u"},0)))</f>
        <v>1</v>
      </c>
      <c r="T73">
        <f t="shared" si="16"/>
        <v>10</v>
      </c>
    </row>
    <row r="74" spans="1:20">
      <c r="A74" t="s">
        <v>5</v>
      </c>
      <c r="B74" t="s">
        <v>6</v>
      </c>
      <c r="E74" t="s">
        <v>1</v>
      </c>
      <c r="F74" t="str">
        <f t="shared" si="17"/>
        <v>WINNER</v>
      </c>
      <c r="G74" t="str">
        <f t="shared" si="9"/>
        <v>NeelaKhan</v>
      </c>
      <c r="H74" t="s">
        <v>5</v>
      </c>
      <c r="I74" t="s">
        <v>6</v>
      </c>
      <c r="J74">
        <f t="shared" si="10"/>
        <v>5</v>
      </c>
      <c r="K74">
        <f t="shared" si="11"/>
        <v>14</v>
      </c>
      <c r="L74" t="b">
        <f>NOT(ISERROR(MATCH(LOWER(MID($H74,1,1)),{"a";"e";"i";"o";"u"},0)))</f>
        <v>0</v>
      </c>
      <c r="M74">
        <f t="shared" si="12"/>
        <v>5</v>
      </c>
      <c r="N74" t="b">
        <f>NOT(ISERROR(MATCH(LOWER(MID($H74,2,1)),{"a";"e";"i";"o";"u"},0)))</f>
        <v>1</v>
      </c>
      <c r="O74">
        <f t="shared" si="13"/>
        <v>4</v>
      </c>
      <c r="P74">
        <f t="shared" si="14"/>
        <v>11</v>
      </c>
      <c r="Q74" t="b">
        <f>NOT(ISERROR(MATCH(LOWER(MID($I74,1,1)),{"a";"e";"i";"o";"u"},0)))</f>
        <v>0</v>
      </c>
      <c r="R74">
        <f t="shared" si="15"/>
        <v>8</v>
      </c>
      <c r="S74" t="b">
        <f>NOT(ISERROR(MATCH(LOWER(MID($I74,2,1)),{"a";"e";"i";"o";"u"},0)))</f>
        <v>0</v>
      </c>
      <c r="T74">
        <f t="shared" si="16"/>
        <v>9</v>
      </c>
    </row>
    <row r="75" spans="1:20">
      <c r="A75" t="s">
        <v>7</v>
      </c>
      <c r="B75" t="s">
        <v>8</v>
      </c>
      <c r="E75" t="s">
        <v>1</v>
      </c>
      <c r="F75" t="str">
        <f t="shared" si="17"/>
        <v>WINNER</v>
      </c>
      <c r="G75" t="str">
        <f t="shared" si="9"/>
        <v>BirBhanu</v>
      </c>
      <c r="H75" t="s">
        <v>7</v>
      </c>
      <c r="I75" t="s">
        <v>8</v>
      </c>
      <c r="J75">
        <f t="shared" si="10"/>
        <v>3</v>
      </c>
      <c r="K75">
        <f t="shared" si="11"/>
        <v>2</v>
      </c>
      <c r="L75" t="b">
        <f>NOT(ISERROR(MATCH(LOWER(MID($H75,1,1)),{"a";"e";"i";"o";"u"},0)))</f>
        <v>0</v>
      </c>
      <c r="M75">
        <f t="shared" si="12"/>
        <v>9</v>
      </c>
      <c r="N75" t="b">
        <f>NOT(ISERROR(MATCH(LOWER(MID($H75,2,1)),{"a";"e";"i";"o";"u"},0)))</f>
        <v>1</v>
      </c>
      <c r="O75">
        <f t="shared" si="13"/>
        <v>5</v>
      </c>
      <c r="P75">
        <f t="shared" si="14"/>
        <v>2</v>
      </c>
      <c r="Q75" t="b">
        <f>NOT(ISERROR(MATCH(LOWER(MID($I75,1,1)),{"a";"e";"i";"o";"u"},0)))</f>
        <v>0</v>
      </c>
      <c r="R75">
        <f t="shared" si="15"/>
        <v>8</v>
      </c>
      <c r="S75" t="b">
        <f>NOT(ISERROR(MATCH(LOWER(MID($I75,2,1)),{"a";"e";"i";"o";"u"},0)))</f>
        <v>0</v>
      </c>
      <c r="T75">
        <f t="shared" si="16"/>
        <v>8</v>
      </c>
    </row>
    <row r="76" spans="1:20">
      <c r="A76" t="s">
        <v>9</v>
      </c>
      <c r="B76" t="s">
        <v>10</v>
      </c>
      <c r="E76" t="s">
        <v>1</v>
      </c>
      <c r="F76" t="str">
        <f t="shared" si="17"/>
        <v>WINNER</v>
      </c>
      <c r="G76" t="str">
        <f t="shared" si="9"/>
        <v>ArlindoOliveira</v>
      </c>
      <c r="H76" t="s">
        <v>9</v>
      </c>
      <c r="I76" t="s">
        <v>10</v>
      </c>
      <c r="J76">
        <f t="shared" si="10"/>
        <v>7</v>
      </c>
      <c r="K76">
        <f t="shared" si="11"/>
        <v>1</v>
      </c>
      <c r="L76" t="b">
        <f>NOT(ISERROR(MATCH(LOWER(MID($H76,1,1)),{"a";"e";"i";"o";"u"},0)))</f>
        <v>1</v>
      </c>
      <c r="M76">
        <f t="shared" si="12"/>
        <v>18</v>
      </c>
      <c r="N76" t="b">
        <f>NOT(ISERROR(MATCH(LOWER(MID($H76,2,1)),{"a";"e";"i";"o";"u"},0)))</f>
        <v>0</v>
      </c>
      <c r="O76">
        <f t="shared" si="13"/>
        <v>8</v>
      </c>
      <c r="P76">
        <f t="shared" si="14"/>
        <v>15</v>
      </c>
      <c r="Q76" t="b">
        <f>NOT(ISERROR(MATCH(LOWER(MID($I76,1,1)),{"a";"e";"i";"o";"u"},0)))</f>
        <v>1</v>
      </c>
      <c r="R76">
        <f t="shared" si="15"/>
        <v>12</v>
      </c>
      <c r="S76" t="b">
        <f>NOT(ISERROR(MATCH(LOWER(MID($I76,2,1)),{"a";"e";"i";"o";"u"},0)))</f>
        <v>0</v>
      </c>
      <c r="T76">
        <f t="shared" si="16"/>
        <v>15</v>
      </c>
    </row>
    <row r="77" spans="1:20">
      <c r="A77" t="s">
        <v>11</v>
      </c>
      <c r="B77" t="s">
        <v>12</v>
      </c>
      <c r="E77" t="s">
        <v>0</v>
      </c>
      <c r="F77" t="str">
        <f t="shared" si="17"/>
        <v>LOSER</v>
      </c>
      <c r="G77" t="str">
        <f t="shared" si="9"/>
        <v>IrinaTchoumatchenko</v>
      </c>
      <c r="H77" t="s">
        <v>11</v>
      </c>
      <c r="I77" t="s">
        <v>12</v>
      </c>
      <c r="J77">
        <f t="shared" si="10"/>
        <v>5</v>
      </c>
      <c r="K77">
        <f t="shared" si="11"/>
        <v>9</v>
      </c>
      <c r="L77" t="b">
        <f>NOT(ISERROR(MATCH(LOWER(MID($H77,1,1)),{"a";"e";"i";"o";"u"},0)))</f>
        <v>1</v>
      </c>
      <c r="M77">
        <f t="shared" si="12"/>
        <v>18</v>
      </c>
      <c r="N77" t="b">
        <f>NOT(ISERROR(MATCH(LOWER(MID($H77,2,1)),{"a";"e";"i";"o";"u"},0)))</f>
        <v>0</v>
      </c>
      <c r="O77">
        <f t="shared" si="13"/>
        <v>14</v>
      </c>
      <c r="P77">
        <f t="shared" si="14"/>
        <v>20</v>
      </c>
      <c r="Q77" t="b">
        <f>NOT(ISERROR(MATCH(LOWER(MID($I77,1,1)),{"a";"e";"i";"o";"u"},0)))</f>
        <v>0</v>
      </c>
      <c r="R77">
        <f t="shared" si="15"/>
        <v>3</v>
      </c>
      <c r="S77" t="b">
        <f>NOT(ISERROR(MATCH(LOWER(MID($I77,2,1)),{"a";"e";"i";"o";"u"},0)))</f>
        <v>0</v>
      </c>
      <c r="T77">
        <f t="shared" si="16"/>
        <v>19</v>
      </c>
    </row>
    <row r="78" spans="1:20">
      <c r="A78" t="s">
        <v>16</v>
      </c>
      <c r="B78" t="s">
        <v>17</v>
      </c>
      <c r="E78" t="s">
        <v>1</v>
      </c>
      <c r="F78" t="str">
        <f t="shared" si="17"/>
        <v>WINNER</v>
      </c>
      <c r="G78" t="str">
        <f t="shared" si="9"/>
        <v>MicheleSebag</v>
      </c>
      <c r="H78" t="s">
        <v>16</v>
      </c>
      <c r="I78" t="s">
        <v>17</v>
      </c>
      <c r="J78">
        <f t="shared" si="10"/>
        <v>7</v>
      </c>
      <c r="K78">
        <f t="shared" si="11"/>
        <v>13</v>
      </c>
      <c r="L78" t="b">
        <f>NOT(ISERROR(MATCH(LOWER(MID($H78,1,1)),{"a";"e";"i";"o";"u"},0)))</f>
        <v>0</v>
      </c>
      <c r="M78">
        <f t="shared" si="12"/>
        <v>9</v>
      </c>
      <c r="N78" t="b">
        <f>NOT(ISERROR(MATCH(LOWER(MID($H78,2,1)),{"a";"e";"i";"o";"u"},0)))</f>
        <v>1</v>
      </c>
      <c r="O78">
        <f t="shared" si="13"/>
        <v>5</v>
      </c>
      <c r="P78">
        <f t="shared" si="14"/>
        <v>19</v>
      </c>
      <c r="Q78" t="b">
        <f>NOT(ISERROR(MATCH(LOWER(MID($I78,1,1)),{"a";"e";"i";"o";"u"},0)))</f>
        <v>0</v>
      </c>
      <c r="R78">
        <f t="shared" si="15"/>
        <v>5</v>
      </c>
      <c r="S78" t="b">
        <f>NOT(ISERROR(MATCH(LOWER(MID($I78,2,1)),{"a";"e";"i";"o";"u"},0)))</f>
        <v>1</v>
      </c>
      <c r="T78">
        <f t="shared" si="16"/>
        <v>12</v>
      </c>
    </row>
    <row r="79" spans="1:20">
      <c r="A79" t="s">
        <v>18</v>
      </c>
      <c r="B79" t="s">
        <v>19</v>
      </c>
      <c r="E79" t="s">
        <v>0</v>
      </c>
      <c r="F79" t="str">
        <f t="shared" si="17"/>
        <v>LOSER</v>
      </c>
      <c r="G79" t="str">
        <f t="shared" si="9"/>
        <v>Jorg-UweKietz</v>
      </c>
      <c r="H79" t="s">
        <v>18</v>
      </c>
      <c r="I79" t="s">
        <v>19</v>
      </c>
      <c r="J79">
        <f t="shared" si="10"/>
        <v>8</v>
      </c>
      <c r="K79">
        <f t="shared" si="11"/>
        <v>10</v>
      </c>
      <c r="L79" t="b">
        <f>NOT(ISERROR(MATCH(LOWER(MID($H79,1,1)),{"a";"e";"i";"o";"u"},0)))</f>
        <v>0</v>
      </c>
      <c r="M79">
        <f t="shared" si="12"/>
        <v>15</v>
      </c>
      <c r="N79" t="b">
        <f>NOT(ISERROR(MATCH(LOWER(MID($H79,2,1)),{"a";"e";"i";"o";"u"},0)))</f>
        <v>1</v>
      </c>
      <c r="O79">
        <f t="shared" si="13"/>
        <v>5</v>
      </c>
      <c r="P79">
        <f t="shared" si="14"/>
        <v>11</v>
      </c>
      <c r="Q79" t="b">
        <f>NOT(ISERROR(MATCH(LOWER(MID($I79,1,1)),{"a";"e";"i";"o";"u"},0)))</f>
        <v>0</v>
      </c>
      <c r="R79">
        <f t="shared" si="15"/>
        <v>9</v>
      </c>
      <c r="S79" t="b">
        <f>NOT(ISERROR(MATCH(LOWER(MID($I79,2,1)),{"a";"e";"i";"o";"u"},0)))</f>
        <v>1</v>
      </c>
      <c r="T79">
        <f t="shared" si="16"/>
        <v>13</v>
      </c>
    </row>
    <row r="80" spans="1:20">
      <c r="A80" t="s">
        <v>20</v>
      </c>
      <c r="B80" t="s">
        <v>21</v>
      </c>
      <c r="E80" t="s">
        <v>0</v>
      </c>
      <c r="F80" t="str">
        <f t="shared" si="17"/>
        <v>LOSER</v>
      </c>
      <c r="G80" t="str">
        <f t="shared" si="9"/>
        <v>YoshifumiSakai</v>
      </c>
      <c r="H80" t="s">
        <v>20</v>
      </c>
      <c r="I80" t="s">
        <v>21</v>
      </c>
      <c r="J80">
        <f t="shared" si="10"/>
        <v>9</v>
      </c>
      <c r="K80">
        <f t="shared" si="11"/>
        <v>25</v>
      </c>
      <c r="L80" t="b">
        <f>NOT(ISERROR(MATCH(LOWER(MID($H80,1,1)),{"a";"e";"i";"o";"u"},0)))</f>
        <v>0</v>
      </c>
      <c r="M80">
        <f t="shared" si="12"/>
        <v>15</v>
      </c>
      <c r="N80" t="b">
        <f>NOT(ISERROR(MATCH(LOWER(MID($H80,2,1)),{"a";"e";"i";"o";"u"},0)))</f>
        <v>1</v>
      </c>
      <c r="O80">
        <f t="shared" si="13"/>
        <v>5</v>
      </c>
      <c r="P80">
        <f t="shared" si="14"/>
        <v>19</v>
      </c>
      <c r="Q80" t="b">
        <f>NOT(ISERROR(MATCH(LOWER(MID($I80,1,1)),{"a";"e";"i";"o";"u"},0)))</f>
        <v>0</v>
      </c>
      <c r="R80">
        <f t="shared" si="15"/>
        <v>1</v>
      </c>
      <c r="S80" t="b">
        <f>NOT(ISERROR(MATCH(LOWER(MID($I80,2,1)),{"a";"e";"i";"o";"u"},0)))</f>
        <v>1</v>
      </c>
      <c r="T80">
        <f t="shared" si="16"/>
        <v>14</v>
      </c>
    </row>
    <row r="81" spans="1:20">
      <c r="A81" t="s">
        <v>25</v>
      </c>
      <c r="B81" t="s">
        <v>26</v>
      </c>
      <c r="E81" t="s">
        <v>1</v>
      </c>
      <c r="F81" t="str">
        <f t="shared" si="17"/>
        <v>WINNER</v>
      </c>
      <c r="G81" t="str">
        <f t="shared" si="9"/>
        <v>YoavFreund</v>
      </c>
      <c r="H81" t="s">
        <v>25</v>
      </c>
      <c r="I81" t="s">
        <v>26</v>
      </c>
      <c r="J81">
        <f t="shared" si="10"/>
        <v>4</v>
      </c>
      <c r="K81">
        <f t="shared" si="11"/>
        <v>25</v>
      </c>
      <c r="L81" t="b">
        <f>NOT(ISERROR(MATCH(LOWER(MID($H81,1,1)),{"a";"e";"i";"o";"u"},0)))</f>
        <v>0</v>
      </c>
      <c r="M81">
        <f t="shared" si="12"/>
        <v>15</v>
      </c>
      <c r="N81" t="b">
        <f>NOT(ISERROR(MATCH(LOWER(MID($H81,2,1)),{"a";"e";"i";"o";"u"},0)))</f>
        <v>1</v>
      </c>
      <c r="O81">
        <f t="shared" si="13"/>
        <v>6</v>
      </c>
      <c r="P81">
        <f t="shared" si="14"/>
        <v>6</v>
      </c>
      <c r="Q81" t="b">
        <f>NOT(ISERROR(MATCH(LOWER(MID($I81,1,1)),{"a";"e";"i";"o";"u"},0)))</f>
        <v>0</v>
      </c>
      <c r="R81">
        <f t="shared" si="15"/>
        <v>18</v>
      </c>
      <c r="S81" t="b">
        <f>NOT(ISERROR(MATCH(LOWER(MID($I81,2,1)),{"a";"e";"i";"o";"u"},0)))</f>
        <v>0</v>
      </c>
      <c r="T81">
        <f t="shared" si="16"/>
        <v>10</v>
      </c>
    </row>
    <row r="82" spans="1:20">
      <c r="A82" t="s">
        <v>30</v>
      </c>
      <c r="B82" t="s">
        <v>31</v>
      </c>
      <c r="E82" t="s">
        <v>1</v>
      </c>
      <c r="F82" t="str">
        <f t="shared" si="17"/>
        <v>WINNER</v>
      </c>
      <c r="G82" t="str">
        <f t="shared" si="9"/>
        <v>JonathanGratch</v>
      </c>
      <c r="H82" t="s">
        <v>30</v>
      </c>
      <c r="I82" t="s">
        <v>31</v>
      </c>
      <c r="J82">
        <f t="shared" si="10"/>
        <v>8</v>
      </c>
      <c r="K82">
        <f t="shared" si="11"/>
        <v>10</v>
      </c>
      <c r="L82" t="b">
        <f>NOT(ISERROR(MATCH(LOWER(MID($H82,1,1)),{"a";"e";"i";"o";"u"},0)))</f>
        <v>0</v>
      </c>
      <c r="M82">
        <f t="shared" si="12"/>
        <v>15</v>
      </c>
      <c r="N82" t="b">
        <f>NOT(ISERROR(MATCH(LOWER(MID($H82,2,1)),{"a";"e";"i";"o";"u"},0)))</f>
        <v>1</v>
      </c>
      <c r="O82">
        <f t="shared" si="13"/>
        <v>6</v>
      </c>
      <c r="P82">
        <f t="shared" si="14"/>
        <v>7</v>
      </c>
      <c r="Q82" t="b">
        <f>NOT(ISERROR(MATCH(LOWER(MID($I82,1,1)),{"a";"e";"i";"o";"u"},0)))</f>
        <v>0</v>
      </c>
      <c r="R82">
        <f t="shared" si="15"/>
        <v>18</v>
      </c>
      <c r="S82" t="b">
        <f>NOT(ISERROR(MATCH(LOWER(MID($I82,2,1)),{"a";"e";"i";"o";"u"},0)))</f>
        <v>0</v>
      </c>
      <c r="T82">
        <f t="shared" si="16"/>
        <v>14</v>
      </c>
    </row>
    <row r="83" spans="1:20">
      <c r="A83" t="s">
        <v>32</v>
      </c>
      <c r="B83" t="s">
        <v>33</v>
      </c>
      <c r="E83" t="s">
        <v>1</v>
      </c>
      <c r="F83" t="str">
        <f t="shared" si="17"/>
        <v>WINNER</v>
      </c>
      <c r="G83" t="str">
        <f t="shared" si="9"/>
        <v>MargoGuertin</v>
      </c>
      <c r="H83" t="s">
        <v>32</v>
      </c>
      <c r="I83" t="s">
        <v>33</v>
      </c>
      <c r="J83">
        <f t="shared" si="10"/>
        <v>5</v>
      </c>
      <c r="K83">
        <f t="shared" si="11"/>
        <v>13</v>
      </c>
      <c r="L83" t="b">
        <f>NOT(ISERROR(MATCH(LOWER(MID($H83,1,1)),{"a";"e";"i";"o";"u"},0)))</f>
        <v>0</v>
      </c>
      <c r="M83">
        <f t="shared" si="12"/>
        <v>1</v>
      </c>
      <c r="N83" t="b">
        <f>NOT(ISERROR(MATCH(LOWER(MID($H83,2,1)),{"a";"e";"i";"o";"u"},0)))</f>
        <v>1</v>
      </c>
      <c r="O83">
        <f t="shared" si="13"/>
        <v>7</v>
      </c>
      <c r="P83">
        <f t="shared" si="14"/>
        <v>7</v>
      </c>
      <c r="Q83" t="b">
        <f>NOT(ISERROR(MATCH(LOWER(MID($I83,1,1)),{"a";"e";"i";"o";"u"},0)))</f>
        <v>0</v>
      </c>
      <c r="R83">
        <f t="shared" si="15"/>
        <v>21</v>
      </c>
      <c r="S83" t="b">
        <f>NOT(ISERROR(MATCH(LOWER(MID($I83,2,1)),{"a";"e";"i";"o";"u"},0)))</f>
        <v>1</v>
      </c>
      <c r="T83">
        <f t="shared" si="16"/>
        <v>12</v>
      </c>
    </row>
    <row r="84" spans="1:20">
      <c r="A84" t="s">
        <v>34</v>
      </c>
      <c r="B84" t="s">
        <v>35</v>
      </c>
      <c r="E84" t="s">
        <v>1</v>
      </c>
      <c r="F84" t="str">
        <f t="shared" si="17"/>
        <v>WINNER</v>
      </c>
      <c r="G84" t="str">
        <f t="shared" si="9"/>
        <v>HuwRoberts</v>
      </c>
      <c r="H84" t="s">
        <v>34</v>
      </c>
      <c r="I84" t="s">
        <v>35</v>
      </c>
      <c r="J84">
        <f t="shared" si="10"/>
        <v>3</v>
      </c>
      <c r="K84">
        <f t="shared" si="11"/>
        <v>8</v>
      </c>
      <c r="L84" t="b">
        <f>NOT(ISERROR(MATCH(LOWER(MID($H84,1,1)),{"a";"e";"i";"o";"u"},0)))</f>
        <v>0</v>
      </c>
      <c r="M84">
        <f t="shared" si="12"/>
        <v>21</v>
      </c>
      <c r="N84" t="b">
        <f>NOT(ISERROR(MATCH(LOWER(MID($H84,2,1)),{"a";"e";"i";"o";"u"},0)))</f>
        <v>1</v>
      </c>
      <c r="O84">
        <f t="shared" si="13"/>
        <v>7</v>
      </c>
      <c r="P84">
        <f t="shared" si="14"/>
        <v>18</v>
      </c>
      <c r="Q84" t="b">
        <f>NOT(ISERROR(MATCH(LOWER(MID($I84,1,1)),{"a";"e";"i";"o";"u"},0)))</f>
        <v>0</v>
      </c>
      <c r="R84">
        <f t="shared" si="15"/>
        <v>15</v>
      </c>
      <c r="S84" t="b">
        <f>NOT(ISERROR(MATCH(LOWER(MID($I84,2,1)),{"a";"e";"i";"o";"u"},0)))</f>
        <v>1</v>
      </c>
      <c r="T84">
        <f t="shared" si="16"/>
        <v>10</v>
      </c>
    </row>
    <row r="85" spans="1:20">
      <c r="A85" t="s">
        <v>36</v>
      </c>
      <c r="B85" t="s">
        <v>37</v>
      </c>
      <c r="E85" t="s">
        <v>0</v>
      </c>
      <c r="F85" t="str">
        <f t="shared" si="17"/>
        <v>LOSER</v>
      </c>
      <c r="G85" t="str">
        <f t="shared" si="9"/>
        <v>SallyGoldman</v>
      </c>
      <c r="H85" t="s">
        <v>36</v>
      </c>
      <c r="I85" t="s">
        <v>37</v>
      </c>
      <c r="J85">
        <f t="shared" si="10"/>
        <v>5</v>
      </c>
      <c r="K85">
        <f t="shared" si="11"/>
        <v>19</v>
      </c>
      <c r="L85" t="b">
        <f>NOT(ISERROR(MATCH(LOWER(MID($H85,1,1)),{"a";"e";"i";"o";"u"},0)))</f>
        <v>0</v>
      </c>
      <c r="M85">
        <f t="shared" si="12"/>
        <v>1</v>
      </c>
      <c r="N85" t="b">
        <f>NOT(ISERROR(MATCH(LOWER(MID($H85,2,1)),{"a";"e";"i";"o";"u"},0)))</f>
        <v>1</v>
      </c>
      <c r="O85">
        <f t="shared" si="13"/>
        <v>7</v>
      </c>
      <c r="P85">
        <f t="shared" si="14"/>
        <v>7</v>
      </c>
      <c r="Q85" t="b">
        <f>NOT(ISERROR(MATCH(LOWER(MID($I85,1,1)),{"a";"e";"i";"o";"u"},0)))</f>
        <v>0</v>
      </c>
      <c r="R85">
        <f t="shared" si="15"/>
        <v>15</v>
      </c>
      <c r="S85" t="b">
        <f>NOT(ISERROR(MATCH(LOWER(MID($I85,2,1)),{"a";"e";"i";"o";"u"},0)))</f>
        <v>1</v>
      </c>
      <c r="T85">
        <f t="shared" si="16"/>
        <v>12</v>
      </c>
    </row>
    <row r="86" spans="1:20">
      <c r="A86" t="s">
        <v>38</v>
      </c>
      <c r="B86" t="s">
        <v>39</v>
      </c>
      <c r="E86" t="s">
        <v>1</v>
      </c>
      <c r="F86" t="str">
        <f t="shared" si="17"/>
        <v>WINNER</v>
      </c>
      <c r="G86" t="str">
        <f t="shared" si="9"/>
        <v>BhaskarDasgupta</v>
      </c>
      <c r="H86" t="s">
        <v>38</v>
      </c>
      <c r="I86" t="s">
        <v>39</v>
      </c>
      <c r="J86">
        <f t="shared" si="10"/>
        <v>7</v>
      </c>
      <c r="K86">
        <f t="shared" si="11"/>
        <v>2</v>
      </c>
      <c r="L86" t="b">
        <f>NOT(ISERROR(MATCH(LOWER(MID($H86,1,1)),{"a";"e";"i";"o";"u"},0)))</f>
        <v>0</v>
      </c>
      <c r="M86">
        <f t="shared" si="12"/>
        <v>8</v>
      </c>
      <c r="N86" t="b">
        <f>NOT(ISERROR(MATCH(LOWER(MID($H86,2,1)),{"a";"e";"i";"o";"u"},0)))</f>
        <v>0</v>
      </c>
      <c r="O86">
        <f t="shared" si="13"/>
        <v>8</v>
      </c>
      <c r="P86">
        <f t="shared" si="14"/>
        <v>4</v>
      </c>
      <c r="Q86" t="b">
        <f>NOT(ISERROR(MATCH(LOWER(MID($I86,1,1)),{"a";"e";"i";"o";"u"},0)))</f>
        <v>0</v>
      </c>
      <c r="R86">
        <f t="shared" si="15"/>
        <v>1</v>
      </c>
      <c r="S86" t="b">
        <f>NOT(ISERROR(MATCH(LOWER(MID($I86,2,1)),{"a";"e";"i";"o";"u"},0)))</f>
        <v>1</v>
      </c>
      <c r="T86">
        <f t="shared" si="16"/>
        <v>15</v>
      </c>
    </row>
    <row r="87" spans="1:20">
      <c r="A87" t="s">
        <v>40</v>
      </c>
      <c r="B87" t="s">
        <v>41</v>
      </c>
      <c r="E87" t="s">
        <v>0</v>
      </c>
      <c r="F87" t="str">
        <f t="shared" si="17"/>
        <v>LOSER</v>
      </c>
      <c r="G87" t="str">
        <f t="shared" si="9"/>
        <v>FernandoPereira</v>
      </c>
      <c r="H87" t="s">
        <v>40</v>
      </c>
      <c r="I87" t="s">
        <v>41</v>
      </c>
      <c r="J87">
        <f t="shared" si="10"/>
        <v>8</v>
      </c>
      <c r="K87">
        <f t="shared" si="11"/>
        <v>6</v>
      </c>
      <c r="L87" t="b">
        <f>NOT(ISERROR(MATCH(LOWER(MID($H87,1,1)),{"a";"e";"i";"o";"u"},0)))</f>
        <v>0</v>
      </c>
      <c r="M87">
        <f t="shared" si="12"/>
        <v>5</v>
      </c>
      <c r="N87" t="b">
        <f>NOT(ISERROR(MATCH(LOWER(MID($H87,2,1)),{"a";"e";"i";"o";"u"},0)))</f>
        <v>1</v>
      </c>
      <c r="O87">
        <f t="shared" si="13"/>
        <v>7</v>
      </c>
      <c r="P87">
        <f t="shared" si="14"/>
        <v>16</v>
      </c>
      <c r="Q87" t="b">
        <f>NOT(ISERROR(MATCH(LOWER(MID($I87,1,1)),{"a";"e";"i";"o";"u"},0)))</f>
        <v>0</v>
      </c>
      <c r="R87">
        <f t="shared" si="15"/>
        <v>5</v>
      </c>
      <c r="S87" t="b">
        <f>NOT(ISERROR(MATCH(LOWER(MID($I87,2,1)),{"a";"e";"i";"o";"u"},0)))</f>
        <v>1</v>
      </c>
      <c r="T87">
        <f t="shared" si="16"/>
        <v>15</v>
      </c>
    </row>
    <row r="88" spans="1:20">
      <c r="A88" t="s">
        <v>42</v>
      </c>
      <c r="B88" t="s">
        <v>43</v>
      </c>
      <c r="E88" t="s">
        <v>1</v>
      </c>
      <c r="F88" t="str">
        <f t="shared" si="17"/>
        <v>WINNER</v>
      </c>
      <c r="G88" t="str">
        <f t="shared" si="9"/>
        <v>NinaMishra</v>
      </c>
      <c r="H88" t="s">
        <v>42</v>
      </c>
      <c r="I88" t="s">
        <v>43</v>
      </c>
      <c r="J88">
        <f t="shared" si="10"/>
        <v>4</v>
      </c>
      <c r="K88">
        <f t="shared" si="11"/>
        <v>14</v>
      </c>
      <c r="L88" t="b">
        <f>NOT(ISERROR(MATCH(LOWER(MID($H88,1,1)),{"a";"e";"i";"o";"u"},0)))</f>
        <v>0</v>
      </c>
      <c r="M88">
        <f t="shared" si="12"/>
        <v>9</v>
      </c>
      <c r="N88" t="b">
        <f>NOT(ISERROR(MATCH(LOWER(MID($H88,2,1)),{"a";"e";"i";"o";"u"},0)))</f>
        <v>1</v>
      </c>
      <c r="O88">
        <f t="shared" si="13"/>
        <v>6</v>
      </c>
      <c r="P88">
        <f t="shared" si="14"/>
        <v>13</v>
      </c>
      <c r="Q88" t="b">
        <f>NOT(ISERROR(MATCH(LOWER(MID($I88,1,1)),{"a";"e";"i";"o";"u"},0)))</f>
        <v>0</v>
      </c>
      <c r="R88">
        <f t="shared" si="15"/>
        <v>9</v>
      </c>
      <c r="S88" t="b">
        <f>NOT(ISERROR(MATCH(LOWER(MID($I88,2,1)),{"a";"e";"i";"o";"u"},0)))</f>
        <v>1</v>
      </c>
      <c r="T88">
        <f t="shared" si="16"/>
        <v>10</v>
      </c>
    </row>
    <row r="89" spans="1:20">
      <c r="A89" t="s">
        <v>44</v>
      </c>
      <c r="B89" t="s">
        <v>45</v>
      </c>
      <c r="E89" t="s">
        <v>1</v>
      </c>
      <c r="F89" t="str">
        <f t="shared" si="17"/>
        <v>WINNER</v>
      </c>
      <c r="G89" t="str">
        <f t="shared" si="9"/>
        <v>WrayBuntine</v>
      </c>
      <c r="H89" t="s">
        <v>44</v>
      </c>
      <c r="I89" t="s">
        <v>45</v>
      </c>
      <c r="J89">
        <f t="shared" si="10"/>
        <v>4</v>
      </c>
      <c r="K89">
        <f t="shared" si="11"/>
        <v>23</v>
      </c>
      <c r="L89" t="b">
        <f>NOT(ISERROR(MATCH(LOWER(MID($H89,1,1)),{"a";"e";"i";"o";"u"},0)))</f>
        <v>0</v>
      </c>
      <c r="M89">
        <f t="shared" si="12"/>
        <v>18</v>
      </c>
      <c r="N89" t="b">
        <f>NOT(ISERROR(MATCH(LOWER(MID($H89,2,1)),{"a";"e";"i";"o";"u"},0)))</f>
        <v>0</v>
      </c>
      <c r="O89">
        <f t="shared" si="13"/>
        <v>7</v>
      </c>
      <c r="P89">
        <f t="shared" si="14"/>
        <v>2</v>
      </c>
      <c r="Q89" t="b">
        <f>NOT(ISERROR(MATCH(LOWER(MID($I89,1,1)),{"a";"e";"i";"o";"u"},0)))</f>
        <v>0</v>
      </c>
      <c r="R89">
        <f t="shared" si="15"/>
        <v>21</v>
      </c>
      <c r="S89" t="b">
        <f>NOT(ISERROR(MATCH(LOWER(MID($I89,2,1)),{"a";"e";"i";"o";"u"},0)))</f>
        <v>1</v>
      </c>
      <c r="T89">
        <f t="shared" si="16"/>
        <v>11</v>
      </c>
    </row>
    <row r="90" spans="1:20">
      <c r="A90" t="s">
        <v>49</v>
      </c>
      <c r="B90" t="s">
        <v>50</v>
      </c>
      <c r="E90" t="s">
        <v>1</v>
      </c>
      <c r="F90" t="str">
        <f t="shared" si="17"/>
        <v>WINNER</v>
      </c>
      <c r="G90" t="str">
        <f t="shared" si="9"/>
        <v>YolandaGil</v>
      </c>
      <c r="H90" t="s">
        <v>49</v>
      </c>
      <c r="I90" t="s">
        <v>50</v>
      </c>
      <c r="J90">
        <f t="shared" si="10"/>
        <v>7</v>
      </c>
      <c r="K90">
        <f t="shared" si="11"/>
        <v>25</v>
      </c>
      <c r="L90" t="b">
        <f>NOT(ISERROR(MATCH(LOWER(MID($H90,1,1)),{"a";"e";"i";"o";"u"},0)))</f>
        <v>0</v>
      </c>
      <c r="M90">
        <f t="shared" si="12"/>
        <v>15</v>
      </c>
      <c r="N90" t="b">
        <f>NOT(ISERROR(MATCH(LOWER(MID($H90,2,1)),{"a";"e";"i";"o";"u"},0)))</f>
        <v>1</v>
      </c>
      <c r="O90">
        <f t="shared" si="13"/>
        <v>3</v>
      </c>
      <c r="P90">
        <f t="shared" si="14"/>
        <v>7</v>
      </c>
      <c r="Q90" t="b">
        <f>NOT(ISERROR(MATCH(LOWER(MID($I90,1,1)),{"a";"e";"i";"o";"u"},0)))</f>
        <v>0</v>
      </c>
      <c r="R90">
        <f t="shared" si="15"/>
        <v>9</v>
      </c>
      <c r="S90" t="b">
        <f>NOT(ISERROR(MATCH(LOWER(MID($I90,2,1)),{"a";"e";"i";"o";"u"},0)))</f>
        <v>1</v>
      </c>
      <c r="T90">
        <f t="shared" si="16"/>
        <v>10</v>
      </c>
    </row>
    <row r="91" spans="1:20">
      <c r="A91" t="s">
        <v>51</v>
      </c>
      <c r="B91" t="s">
        <v>52</v>
      </c>
      <c r="E91" t="s">
        <v>1</v>
      </c>
      <c r="F91" t="str">
        <f t="shared" si="17"/>
        <v>WINNER</v>
      </c>
      <c r="G91" t="str">
        <f t="shared" si="9"/>
        <v>ChrisDrummond</v>
      </c>
      <c r="H91" t="s">
        <v>51</v>
      </c>
      <c r="I91" t="s">
        <v>52</v>
      </c>
      <c r="J91">
        <f t="shared" si="10"/>
        <v>5</v>
      </c>
      <c r="K91">
        <f t="shared" si="11"/>
        <v>3</v>
      </c>
      <c r="L91" t="b">
        <f>NOT(ISERROR(MATCH(LOWER(MID($H91,1,1)),{"a";"e";"i";"o";"u"},0)))</f>
        <v>0</v>
      </c>
      <c r="M91">
        <f t="shared" si="12"/>
        <v>8</v>
      </c>
      <c r="N91" t="b">
        <f>NOT(ISERROR(MATCH(LOWER(MID($H91,2,1)),{"a";"e";"i";"o";"u"},0)))</f>
        <v>0</v>
      </c>
      <c r="O91">
        <f t="shared" si="13"/>
        <v>8</v>
      </c>
      <c r="P91">
        <f t="shared" si="14"/>
        <v>4</v>
      </c>
      <c r="Q91" t="b">
        <f>NOT(ISERROR(MATCH(LOWER(MID($I91,1,1)),{"a";"e";"i";"o";"u"},0)))</f>
        <v>0</v>
      </c>
      <c r="R91">
        <f t="shared" si="15"/>
        <v>18</v>
      </c>
      <c r="S91" t="b">
        <f>NOT(ISERROR(MATCH(LOWER(MID($I91,2,1)),{"a";"e";"i";"o";"u"},0)))</f>
        <v>0</v>
      </c>
      <c r="T91">
        <f t="shared" si="16"/>
        <v>13</v>
      </c>
    </row>
    <row r="92" spans="1:20">
      <c r="A92" t="s">
        <v>53</v>
      </c>
      <c r="B92" t="s">
        <v>54</v>
      </c>
      <c r="E92" t="s">
        <v>1</v>
      </c>
      <c r="F92" t="str">
        <f t="shared" si="17"/>
        <v>WINNER</v>
      </c>
      <c r="G92" t="str">
        <f t="shared" si="9"/>
        <v>ClaudeSammut</v>
      </c>
      <c r="H92" t="s">
        <v>53</v>
      </c>
      <c r="I92" t="s">
        <v>54</v>
      </c>
      <c r="J92">
        <f t="shared" si="10"/>
        <v>6</v>
      </c>
      <c r="K92">
        <f t="shared" si="11"/>
        <v>3</v>
      </c>
      <c r="L92" t="b">
        <f>NOT(ISERROR(MATCH(LOWER(MID($H92,1,1)),{"a";"e";"i";"o";"u"},0)))</f>
        <v>0</v>
      </c>
      <c r="M92">
        <f t="shared" si="12"/>
        <v>12</v>
      </c>
      <c r="N92" t="b">
        <f>NOT(ISERROR(MATCH(LOWER(MID($H92,2,1)),{"a";"e";"i";"o";"u"},0)))</f>
        <v>0</v>
      </c>
      <c r="O92">
        <f t="shared" si="13"/>
        <v>6</v>
      </c>
      <c r="P92">
        <f t="shared" si="14"/>
        <v>19</v>
      </c>
      <c r="Q92" t="b">
        <f>NOT(ISERROR(MATCH(LOWER(MID($I92,1,1)),{"a";"e";"i";"o";"u"},0)))</f>
        <v>0</v>
      </c>
      <c r="R92">
        <f t="shared" si="15"/>
        <v>1</v>
      </c>
      <c r="S92" t="b">
        <f>NOT(ISERROR(MATCH(LOWER(MID($I92,2,1)),{"a";"e";"i";"o";"u"},0)))</f>
        <v>1</v>
      </c>
      <c r="T92">
        <f t="shared" si="16"/>
        <v>12</v>
      </c>
    </row>
    <row r="93" spans="1:20">
      <c r="A93" t="s">
        <v>58</v>
      </c>
      <c r="B93" t="s">
        <v>59</v>
      </c>
      <c r="E93" t="s">
        <v>0</v>
      </c>
      <c r="F93" t="str">
        <f t="shared" si="17"/>
        <v>LOSER</v>
      </c>
      <c r="G93" t="str">
        <f t="shared" si="9"/>
        <v>SanjayJain</v>
      </c>
      <c r="H93" t="s">
        <v>58</v>
      </c>
      <c r="I93" t="s">
        <v>59</v>
      </c>
      <c r="J93">
        <f t="shared" si="10"/>
        <v>6</v>
      </c>
      <c r="K93">
        <f t="shared" si="11"/>
        <v>19</v>
      </c>
      <c r="L93" t="b">
        <f>NOT(ISERROR(MATCH(LOWER(MID($H93,1,1)),{"a";"e";"i";"o";"u"},0)))</f>
        <v>0</v>
      </c>
      <c r="M93">
        <f t="shared" si="12"/>
        <v>1</v>
      </c>
      <c r="N93" t="b">
        <f>NOT(ISERROR(MATCH(LOWER(MID($H93,2,1)),{"a";"e";"i";"o";"u"},0)))</f>
        <v>1</v>
      </c>
      <c r="O93">
        <f t="shared" si="13"/>
        <v>4</v>
      </c>
      <c r="P93">
        <f t="shared" si="14"/>
        <v>10</v>
      </c>
      <c r="Q93" t="b">
        <f>NOT(ISERROR(MATCH(LOWER(MID($I93,1,1)),{"a";"e";"i";"o";"u"},0)))</f>
        <v>0</v>
      </c>
      <c r="R93">
        <f t="shared" si="15"/>
        <v>1</v>
      </c>
      <c r="S93" t="b">
        <f>NOT(ISERROR(MATCH(LOWER(MID($I93,2,1)),{"a";"e";"i";"o";"u"},0)))</f>
        <v>1</v>
      </c>
      <c r="T93">
        <f t="shared" si="16"/>
        <v>10</v>
      </c>
    </row>
    <row r="94" spans="1:20">
      <c r="A94" t="s">
        <v>60</v>
      </c>
      <c r="B94" t="s">
        <v>61</v>
      </c>
      <c r="E94" t="s">
        <v>1</v>
      </c>
      <c r="F94" t="str">
        <f t="shared" si="17"/>
        <v>WINNER</v>
      </c>
      <c r="G94" t="str">
        <f t="shared" si="9"/>
        <v>StefanKramer</v>
      </c>
      <c r="H94" t="s">
        <v>60</v>
      </c>
      <c r="I94" t="s">
        <v>61</v>
      </c>
      <c r="J94">
        <f t="shared" si="10"/>
        <v>6</v>
      </c>
      <c r="K94">
        <f t="shared" si="11"/>
        <v>19</v>
      </c>
      <c r="L94" t="b">
        <f>NOT(ISERROR(MATCH(LOWER(MID($H94,1,1)),{"a";"e";"i";"o";"u"},0)))</f>
        <v>0</v>
      </c>
      <c r="M94">
        <f t="shared" si="12"/>
        <v>20</v>
      </c>
      <c r="N94" t="b">
        <f>NOT(ISERROR(MATCH(LOWER(MID($H94,2,1)),{"a";"e";"i";"o";"u"},0)))</f>
        <v>0</v>
      </c>
      <c r="O94">
        <f t="shared" si="13"/>
        <v>6</v>
      </c>
      <c r="P94">
        <f t="shared" si="14"/>
        <v>11</v>
      </c>
      <c r="Q94" t="b">
        <f>NOT(ISERROR(MATCH(LOWER(MID($I94,1,1)),{"a";"e";"i";"o";"u"},0)))</f>
        <v>0</v>
      </c>
      <c r="R94">
        <f t="shared" si="15"/>
        <v>18</v>
      </c>
      <c r="S94" t="b">
        <f>NOT(ISERROR(MATCH(LOWER(MID($I94,2,1)),{"a";"e";"i";"o";"u"},0)))</f>
        <v>0</v>
      </c>
      <c r="T94">
        <f t="shared" si="16"/>
        <v>12</v>
      </c>
    </row>
    <row r="95" spans="1:20">
      <c r="A95" t="s">
        <v>62</v>
      </c>
      <c r="B95" t="s">
        <v>63</v>
      </c>
      <c r="E95" t="s">
        <v>1</v>
      </c>
      <c r="F95" t="str">
        <f t="shared" si="17"/>
        <v>WINNER</v>
      </c>
      <c r="G95" t="str">
        <f t="shared" si="9"/>
        <v>CristinaBaroglio</v>
      </c>
      <c r="H95" t="s">
        <v>62</v>
      </c>
      <c r="I95" t="s">
        <v>63</v>
      </c>
      <c r="J95">
        <f t="shared" si="10"/>
        <v>8</v>
      </c>
      <c r="K95">
        <f t="shared" si="11"/>
        <v>3</v>
      </c>
      <c r="L95" t="b">
        <f>NOT(ISERROR(MATCH(LOWER(MID($H95,1,1)),{"a";"e";"i";"o";"u"},0)))</f>
        <v>0</v>
      </c>
      <c r="M95">
        <f t="shared" si="12"/>
        <v>18</v>
      </c>
      <c r="N95" t="b">
        <f>NOT(ISERROR(MATCH(LOWER(MID($H95,2,1)),{"a";"e";"i";"o";"u"},0)))</f>
        <v>0</v>
      </c>
      <c r="O95">
        <f t="shared" si="13"/>
        <v>8</v>
      </c>
      <c r="P95">
        <f t="shared" si="14"/>
        <v>2</v>
      </c>
      <c r="Q95" t="b">
        <f>NOT(ISERROR(MATCH(LOWER(MID($I95,1,1)),{"a";"e";"i";"o";"u"},0)))</f>
        <v>0</v>
      </c>
      <c r="R95">
        <f t="shared" si="15"/>
        <v>1</v>
      </c>
      <c r="S95" t="b">
        <f>NOT(ISERROR(MATCH(LOWER(MID($I95,2,1)),{"a";"e";"i";"o";"u"},0)))</f>
        <v>1</v>
      </c>
      <c r="T95">
        <f t="shared" si="16"/>
        <v>16</v>
      </c>
    </row>
    <row r="96" spans="1:20">
      <c r="A96" t="s">
        <v>64</v>
      </c>
      <c r="B96" t="s">
        <v>65</v>
      </c>
      <c r="E96" t="s">
        <v>1</v>
      </c>
      <c r="F96" t="str">
        <f t="shared" si="17"/>
        <v>WINNER</v>
      </c>
      <c r="G96" t="str">
        <f t="shared" si="9"/>
        <v>DwightSchrute</v>
      </c>
      <c r="H96" t="s">
        <v>64</v>
      </c>
      <c r="I96" t="s">
        <v>65</v>
      </c>
      <c r="J96">
        <f t="shared" si="10"/>
        <v>6</v>
      </c>
      <c r="K96">
        <f t="shared" si="11"/>
        <v>4</v>
      </c>
      <c r="L96" t="b">
        <f>NOT(ISERROR(MATCH(LOWER(MID($H96,1,1)),{"a";"e";"i";"o";"u"},0)))</f>
        <v>0</v>
      </c>
      <c r="M96">
        <f t="shared" si="12"/>
        <v>23</v>
      </c>
      <c r="N96" t="b">
        <f>NOT(ISERROR(MATCH(LOWER(MID($H96,2,1)),{"a";"e";"i";"o";"u"},0)))</f>
        <v>0</v>
      </c>
      <c r="O96">
        <f t="shared" si="13"/>
        <v>7</v>
      </c>
      <c r="P96">
        <f t="shared" si="14"/>
        <v>19</v>
      </c>
      <c r="Q96" t="b">
        <f>NOT(ISERROR(MATCH(LOWER(MID($I96,1,1)),{"a";"e";"i";"o";"u"},0)))</f>
        <v>0</v>
      </c>
      <c r="R96">
        <f t="shared" si="15"/>
        <v>3</v>
      </c>
      <c r="S96" t="b">
        <f>NOT(ISERROR(MATCH(LOWER(MID($I96,2,1)),{"a";"e";"i";"o";"u"},0)))</f>
        <v>0</v>
      </c>
      <c r="T96">
        <f t="shared" si="16"/>
        <v>13</v>
      </c>
    </row>
    <row r="97" spans="1:20">
      <c r="A97" t="s">
        <v>69</v>
      </c>
      <c r="B97" t="s">
        <v>70</v>
      </c>
      <c r="E97" t="s">
        <v>0</v>
      </c>
      <c r="F97" t="str">
        <f t="shared" si="17"/>
        <v>LOSER</v>
      </c>
      <c r="G97" t="str">
        <f t="shared" si="9"/>
        <v>PhilipChan</v>
      </c>
      <c r="H97" t="s">
        <v>69</v>
      </c>
      <c r="I97" t="s">
        <v>70</v>
      </c>
      <c r="J97">
        <f t="shared" si="10"/>
        <v>6</v>
      </c>
      <c r="K97">
        <f t="shared" si="11"/>
        <v>16</v>
      </c>
      <c r="L97" t="b">
        <f>NOT(ISERROR(MATCH(LOWER(MID($H97,1,1)),{"a";"e";"i";"o";"u"},0)))</f>
        <v>0</v>
      </c>
      <c r="M97">
        <f t="shared" si="12"/>
        <v>8</v>
      </c>
      <c r="N97" t="b">
        <f>NOT(ISERROR(MATCH(LOWER(MID($H97,2,1)),{"a";"e";"i";"o";"u"},0)))</f>
        <v>0</v>
      </c>
      <c r="O97">
        <f t="shared" si="13"/>
        <v>4</v>
      </c>
      <c r="P97">
        <f t="shared" si="14"/>
        <v>3</v>
      </c>
      <c r="Q97" t="b">
        <f>NOT(ISERROR(MATCH(LOWER(MID($I97,1,1)),{"a";"e";"i";"o";"u"},0)))</f>
        <v>0</v>
      </c>
      <c r="R97">
        <f t="shared" si="15"/>
        <v>8</v>
      </c>
      <c r="S97" t="b">
        <f>NOT(ISERROR(MATCH(LOWER(MID($I97,2,1)),{"a";"e";"i";"o";"u"},0)))</f>
        <v>0</v>
      </c>
      <c r="T97">
        <f t="shared" si="16"/>
        <v>10</v>
      </c>
    </row>
    <row r="98" spans="1:20">
      <c r="A98" t="s">
        <v>71</v>
      </c>
      <c r="B98" t="s">
        <v>72</v>
      </c>
      <c r="E98" t="s">
        <v>1</v>
      </c>
      <c r="F98" t="str">
        <f t="shared" si="17"/>
        <v>WINNER</v>
      </c>
      <c r="G98" t="str">
        <f t="shared" si="9"/>
        <v>YishayMansour</v>
      </c>
      <c r="H98" t="s">
        <v>71</v>
      </c>
      <c r="I98" t="s">
        <v>72</v>
      </c>
      <c r="J98">
        <f t="shared" si="10"/>
        <v>6</v>
      </c>
      <c r="K98">
        <f t="shared" si="11"/>
        <v>25</v>
      </c>
      <c r="L98" t="b">
        <f>NOT(ISERROR(MATCH(LOWER(MID($H98,1,1)),{"a";"e";"i";"o";"u"},0)))</f>
        <v>0</v>
      </c>
      <c r="M98">
        <f t="shared" si="12"/>
        <v>9</v>
      </c>
      <c r="N98" t="b">
        <f>NOT(ISERROR(MATCH(LOWER(MID($H98,2,1)),{"a";"e";"i";"o";"u"},0)))</f>
        <v>1</v>
      </c>
      <c r="O98">
        <f t="shared" si="13"/>
        <v>7</v>
      </c>
      <c r="P98">
        <f t="shared" si="14"/>
        <v>13</v>
      </c>
      <c r="Q98" t="b">
        <f>NOT(ISERROR(MATCH(LOWER(MID($I98,1,1)),{"a";"e";"i";"o";"u"},0)))</f>
        <v>0</v>
      </c>
      <c r="R98">
        <f t="shared" si="15"/>
        <v>1</v>
      </c>
      <c r="S98" t="b">
        <f>NOT(ISERROR(MATCH(LOWER(MID($I98,2,1)),{"a";"e";"i";"o";"u"},0)))</f>
        <v>1</v>
      </c>
      <c r="T98">
        <f t="shared" si="16"/>
        <v>13</v>
      </c>
    </row>
    <row r="99" spans="1:20">
      <c r="A99" t="s">
        <v>79</v>
      </c>
      <c r="B99" t="s">
        <v>80</v>
      </c>
      <c r="E99" t="s">
        <v>0</v>
      </c>
      <c r="F99" t="str">
        <f t="shared" si="17"/>
        <v>LOSER</v>
      </c>
      <c r="G99" t="str">
        <f t="shared" si="9"/>
        <v>KarstenVerbeurgt</v>
      </c>
      <c r="H99" t="s">
        <v>79</v>
      </c>
      <c r="I99" t="s">
        <v>80</v>
      </c>
      <c r="J99">
        <f t="shared" si="10"/>
        <v>7</v>
      </c>
      <c r="K99">
        <f t="shared" si="11"/>
        <v>11</v>
      </c>
      <c r="L99" t="b">
        <f>NOT(ISERROR(MATCH(LOWER(MID($H99,1,1)),{"a";"e";"i";"o";"u"},0)))</f>
        <v>0</v>
      </c>
      <c r="M99">
        <f t="shared" si="12"/>
        <v>1</v>
      </c>
      <c r="N99" t="b">
        <f>NOT(ISERROR(MATCH(LOWER(MID($H99,2,1)),{"a";"e";"i";"o";"u"},0)))</f>
        <v>1</v>
      </c>
      <c r="O99">
        <f t="shared" si="13"/>
        <v>9</v>
      </c>
      <c r="P99">
        <f t="shared" si="14"/>
        <v>22</v>
      </c>
      <c r="Q99" t="b">
        <f>NOT(ISERROR(MATCH(LOWER(MID($I99,1,1)),{"a";"e";"i";"o";"u"},0)))</f>
        <v>0</v>
      </c>
      <c r="R99">
        <f t="shared" si="15"/>
        <v>5</v>
      </c>
      <c r="S99" t="b">
        <f>NOT(ISERROR(MATCH(LOWER(MID($I99,2,1)),{"a";"e";"i";"o";"u"},0)))</f>
        <v>1</v>
      </c>
      <c r="T99">
        <f t="shared" si="16"/>
        <v>16</v>
      </c>
    </row>
    <row r="100" spans="1:20">
      <c r="A100" t="s">
        <v>81</v>
      </c>
      <c r="B100" t="s">
        <v>82</v>
      </c>
      <c r="E100" t="s">
        <v>1</v>
      </c>
      <c r="F100" t="str">
        <f t="shared" si="17"/>
        <v>WINNER</v>
      </c>
      <c r="G100" t="str">
        <f t="shared" si="9"/>
        <v>AttilioGiordana</v>
      </c>
      <c r="H100" t="s">
        <v>81</v>
      </c>
      <c r="I100" t="s">
        <v>82</v>
      </c>
      <c r="J100">
        <f t="shared" si="10"/>
        <v>7</v>
      </c>
      <c r="K100">
        <f t="shared" si="11"/>
        <v>1</v>
      </c>
      <c r="L100" t="b">
        <f>NOT(ISERROR(MATCH(LOWER(MID($H100,1,1)),{"a";"e";"i";"o";"u"},0)))</f>
        <v>1</v>
      </c>
      <c r="M100">
        <f t="shared" si="12"/>
        <v>20</v>
      </c>
      <c r="N100" t="b">
        <f>NOT(ISERROR(MATCH(LOWER(MID($H100,2,1)),{"a";"e";"i";"o";"u"},0)))</f>
        <v>0</v>
      </c>
      <c r="O100">
        <f t="shared" si="13"/>
        <v>8</v>
      </c>
      <c r="P100">
        <f t="shared" si="14"/>
        <v>7</v>
      </c>
      <c r="Q100" t="b">
        <f>NOT(ISERROR(MATCH(LOWER(MID($I100,1,1)),{"a";"e";"i";"o";"u"},0)))</f>
        <v>0</v>
      </c>
      <c r="R100">
        <f t="shared" si="15"/>
        <v>9</v>
      </c>
      <c r="S100" t="b">
        <f>NOT(ISERROR(MATCH(LOWER(MID($I100,2,1)),{"a";"e";"i";"o";"u"},0)))</f>
        <v>1</v>
      </c>
      <c r="T100">
        <f t="shared" si="16"/>
        <v>15</v>
      </c>
    </row>
    <row r="101" spans="1:20">
      <c r="A101" t="s">
        <v>22</v>
      </c>
      <c r="B101" t="s">
        <v>86</v>
      </c>
      <c r="E101" t="s">
        <v>1</v>
      </c>
      <c r="F101" t="str">
        <f t="shared" si="17"/>
        <v>WINNER</v>
      </c>
      <c r="G101" t="str">
        <f t="shared" si="9"/>
        <v>ThomasZeugmann</v>
      </c>
      <c r="H101" t="s">
        <v>22</v>
      </c>
      <c r="I101" t="s">
        <v>86</v>
      </c>
      <c r="J101">
        <f t="shared" si="10"/>
        <v>6</v>
      </c>
      <c r="K101">
        <f t="shared" si="11"/>
        <v>20</v>
      </c>
      <c r="L101" t="b">
        <f>NOT(ISERROR(MATCH(LOWER(MID($H101,1,1)),{"a";"e";"i";"o";"u"},0)))</f>
        <v>0</v>
      </c>
      <c r="M101">
        <f t="shared" si="12"/>
        <v>8</v>
      </c>
      <c r="N101" t="b">
        <f>NOT(ISERROR(MATCH(LOWER(MID($H101,2,1)),{"a";"e";"i";"o";"u"},0)))</f>
        <v>0</v>
      </c>
      <c r="O101">
        <f t="shared" si="13"/>
        <v>8</v>
      </c>
      <c r="P101">
        <f t="shared" si="14"/>
        <v>26</v>
      </c>
      <c r="Q101" t="b">
        <f>NOT(ISERROR(MATCH(LOWER(MID($I101,1,1)),{"a";"e";"i";"o";"u"},0)))</f>
        <v>0</v>
      </c>
      <c r="R101">
        <f t="shared" si="15"/>
        <v>5</v>
      </c>
      <c r="S101" t="b">
        <f>NOT(ISERROR(MATCH(LOWER(MID($I101,2,1)),{"a";"e";"i";"o";"u"},0)))</f>
        <v>1</v>
      </c>
      <c r="T101">
        <f t="shared" si="16"/>
        <v>14</v>
      </c>
    </row>
    <row r="102" spans="1:20">
      <c r="A102" t="s">
        <v>73</v>
      </c>
      <c r="B102" t="s">
        <v>90</v>
      </c>
      <c r="E102" t="s">
        <v>0</v>
      </c>
      <c r="F102" t="str">
        <f t="shared" si="17"/>
        <v>LOSER</v>
      </c>
      <c r="G102" t="str">
        <f t="shared" si="9"/>
        <v>MichaelLittman</v>
      </c>
      <c r="H102" t="s">
        <v>73</v>
      </c>
      <c r="I102" t="s">
        <v>90</v>
      </c>
      <c r="J102">
        <f t="shared" si="10"/>
        <v>7</v>
      </c>
      <c r="K102">
        <f t="shared" si="11"/>
        <v>13</v>
      </c>
      <c r="L102" t="b">
        <f>NOT(ISERROR(MATCH(LOWER(MID($H102,1,1)),{"a";"e";"i";"o";"u"},0)))</f>
        <v>0</v>
      </c>
      <c r="M102">
        <f t="shared" si="12"/>
        <v>9</v>
      </c>
      <c r="N102" t="b">
        <f>NOT(ISERROR(MATCH(LOWER(MID($H102,2,1)),{"a";"e";"i";"o";"u"},0)))</f>
        <v>1</v>
      </c>
      <c r="O102">
        <f t="shared" si="13"/>
        <v>7</v>
      </c>
      <c r="P102">
        <f t="shared" si="14"/>
        <v>12</v>
      </c>
      <c r="Q102" t="b">
        <f>NOT(ISERROR(MATCH(LOWER(MID($I102,1,1)),{"a";"e";"i";"o";"u"},0)))</f>
        <v>0</v>
      </c>
      <c r="R102">
        <f t="shared" si="15"/>
        <v>9</v>
      </c>
      <c r="S102" t="b">
        <f>NOT(ISERROR(MATCH(LOWER(MID($I102,2,1)),{"a";"e";"i";"o";"u"},0)))</f>
        <v>1</v>
      </c>
      <c r="T102">
        <f t="shared" si="16"/>
        <v>14</v>
      </c>
    </row>
    <row r="103" spans="1:20">
      <c r="A103" t="s">
        <v>91</v>
      </c>
      <c r="B103" t="s">
        <v>92</v>
      </c>
      <c r="E103" t="s">
        <v>1</v>
      </c>
      <c r="F103" t="str">
        <f t="shared" si="17"/>
        <v>WINNER</v>
      </c>
      <c r="G103" t="str">
        <f t="shared" si="9"/>
        <v>ShaulMarkovitch</v>
      </c>
      <c r="H103" t="s">
        <v>91</v>
      </c>
      <c r="I103" t="s">
        <v>92</v>
      </c>
      <c r="J103">
        <f t="shared" si="10"/>
        <v>5</v>
      </c>
      <c r="K103">
        <f t="shared" si="11"/>
        <v>19</v>
      </c>
      <c r="L103" t="b">
        <f>NOT(ISERROR(MATCH(LOWER(MID($H103,1,1)),{"a";"e";"i";"o";"u"},0)))</f>
        <v>0</v>
      </c>
      <c r="M103">
        <f t="shared" si="12"/>
        <v>8</v>
      </c>
      <c r="N103" t="b">
        <f>NOT(ISERROR(MATCH(LOWER(MID($H103,2,1)),{"a";"e";"i";"o";"u"},0)))</f>
        <v>0</v>
      </c>
      <c r="O103">
        <f t="shared" si="13"/>
        <v>10</v>
      </c>
      <c r="P103">
        <f t="shared" si="14"/>
        <v>13</v>
      </c>
      <c r="Q103" t="b">
        <f>NOT(ISERROR(MATCH(LOWER(MID($I103,1,1)),{"a";"e";"i";"o";"u"},0)))</f>
        <v>0</v>
      </c>
      <c r="R103">
        <f t="shared" si="15"/>
        <v>1</v>
      </c>
      <c r="S103" t="b">
        <f>NOT(ISERROR(MATCH(LOWER(MID($I103,2,1)),{"a";"e";"i";"o";"u"},0)))</f>
        <v>1</v>
      </c>
      <c r="T103">
        <f t="shared" si="16"/>
        <v>15</v>
      </c>
    </row>
    <row r="104" spans="1:20">
      <c r="A104" t="s">
        <v>93</v>
      </c>
      <c r="B104" t="s">
        <v>94</v>
      </c>
      <c r="E104" t="s">
        <v>0</v>
      </c>
      <c r="F104" t="str">
        <f t="shared" si="17"/>
        <v>LOSER</v>
      </c>
      <c r="G104" t="str">
        <f t="shared" si="9"/>
        <v>EricAllender</v>
      </c>
      <c r="H104" t="s">
        <v>93</v>
      </c>
      <c r="I104" t="s">
        <v>94</v>
      </c>
      <c r="J104">
        <f t="shared" si="10"/>
        <v>4</v>
      </c>
      <c r="K104">
        <f t="shared" si="11"/>
        <v>5</v>
      </c>
      <c r="L104" t="b">
        <f>NOT(ISERROR(MATCH(LOWER(MID($H104,1,1)),{"a";"e";"i";"o";"u"},0)))</f>
        <v>1</v>
      </c>
      <c r="M104">
        <f t="shared" si="12"/>
        <v>18</v>
      </c>
      <c r="N104" t="b">
        <f>NOT(ISERROR(MATCH(LOWER(MID($H104,2,1)),{"a";"e";"i";"o";"u"},0)))</f>
        <v>0</v>
      </c>
      <c r="O104">
        <f t="shared" si="13"/>
        <v>8</v>
      </c>
      <c r="P104">
        <f t="shared" si="14"/>
        <v>1</v>
      </c>
      <c r="Q104" t="b">
        <f>NOT(ISERROR(MATCH(LOWER(MID($I104,1,1)),{"a";"e";"i";"o";"u"},0)))</f>
        <v>1</v>
      </c>
      <c r="R104">
        <f t="shared" si="15"/>
        <v>12</v>
      </c>
      <c r="S104" t="b">
        <f>NOT(ISERROR(MATCH(LOWER(MID($I104,2,1)),{"a";"e";"i";"o";"u"},0)))</f>
        <v>0</v>
      </c>
      <c r="T104">
        <f t="shared" si="16"/>
        <v>12</v>
      </c>
    </row>
    <row r="105" spans="1:20">
      <c r="A105" t="s">
        <v>95</v>
      </c>
      <c r="B105" t="s">
        <v>96</v>
      </c>
      <c r="E105" t="s">
        <v>1</v>
      </c>
      <c r="F105" t="str">
        <f t="shared" si="17"/>
        <v>WINNER</v>
      </c>
      <c r="G105" t="str">
        <f t="shared" si="9"/>
        <v>CullenSchaffer</v>
      </c>
      <c r="H105" t="s">
        <v>95</v>
      </c>
      <c r="I105" t="s">
        <v>96</v>
      </c>
      <c r="J105">
        <f t="shared" si="10"/>
        <v>6</v>
      </c>
      <c r="K105">
        <f t="shared" si="11"/>
        <v>3</v>
      </c>
      <c r="L105" t="b">
        <f>NOT(ISERROR(MATCH(LOWER(MID($H105,1,1)),{"a";"e";"i";"o";"u"},0)))</f>
        <v>0</v>
      </c>
      <c r="M105">
        <f t="shared" si="12"/>
        <v>21</v>
      </c>
      <c r="N105" t="b">
        <f>NOT(ISERROR(MATCH(LOWER(MID($H105,2,1)),{"a";"e";"i";"o";"u"},0)))</f>
        <v>1</v>
      </c>
      <c r="O105">
        <f t="shared" si="13"/>
        <v>8</v>
      </c>
      <c r="P105">
        <f t="shared" si="14"/>
        <v>19</v>
      </c>
      <c r="Q105" t="b">
        <f>NOT(ISERROR(MATCH(LOWER(MID($I105,1,1)),{"a";"e";"i";"o";"u"},0)))</f>
        <v>0</v>
      </c>
      <c r="R105">
        <f t="shared" si="15"/>
        <v>3</v>
      </c>
      <c r="S105" t="b">
        <f>NOT(ISERROR(MATCH(LOWER(MID($I105,2,1)),{"a";"e";"i";"o";"u"},0)))</f>
        <v>0</v>
      </c>
      <c r="T105">
        <f t="shared" si="16"/>
        <v>14</v>
      </c>
    </row>
    <row r="106" spans="1:20">
      <c r="A106" t="s">
        <v>97</v>
      </c>
      <c r="B106" t="s">
        <v>98</v>
      </c>
      <c r="E106" t="s">
        <v>0</v>
      </c>
      <c r="F106" t="str">
        <f t="shared" si="17"/>
        <v>LOSER</v>
      </c>
      <c r="G106" t="str">
        <f t="shared" si="9"/>
        <v>RobertoPiola</v>
      </c>
      <c r="H106" t="s">
        <v>97</v>
      </c>
      <c r="I106" t="s">
        <v>98</v>
      </c>
      <c r="J106">
        <f t="shared" si="10"/>
        <v>7</v>
      </c>
      <c r="K106">
        <f t="shared" si="11"/>
        <v>18</v>
      </c>
      <c r="L106" t="b">
        <f>NOT(ISERROR(MATCH(LOWER(MID($H106,1,1)),{"a";"e";"i";"o";"u"},0)))</f>
        <v>0</v>
      </c>
      <c r="M106">
        <f t="shared" si="12"/>
        <v>15</v>
      </c>
      <c r="N106" t="b">
        <f>NOT(ISERROR(MATCH(LOWER(MID($H106,2,1)),{"a";"e";"i";"o";"u"},0)))</f>
        <v>1</v>
      </c>
      <c r="O106">
        <f t="shared" si="13"/>
        <v>5</v>
      </c>
      <c r="P106">
        <f t="shared" si="14"/>
        <v>16</v>
      </c>
      <c r="Q106" t="b">
        <f>NOT(ISERROR(MATCH(LOWER(MID($I106,1,1)),{"a";"e";"i";"o";"u"},0)))</f>
        <v>0</v>
      </c>
      <c r="R106">
        <f t="shared" si="15"/>
        <v>9</v>
      </c>
      <c r="S106" t="b">
        <f>NOT(ISERROR(MATCH(LOWER(MID($I106,2,1)),{"a";"e";"i";"o";"u"},0)))</f>
        <v>1</v>
      </c>
      <c r="T106">
        <f t="shared" si="16"/>
        <v>12</v>
      </c>
    </row>
    <row r="107" spans="1:20">
      <c r="A107" t="s">
        <v>99</v>
      </c>
      <c r="B107" t="s">
        <v>100</v>
      </c>
      <c r="E107" t="s">
        <v>1</v>
      </c>
      <c r="F107" t="str">
        <f t="shared" si="17"/>
        <v>WINNER</v>
      </c>
      <c r="G107" t="str">
        <f t="shared" si="9"/>
        <v>NaderBshouty</v>
      </c>
      <c r="H107" t="s">
        <v>99</v>
      </c>
      <c r="I107" t="s">
        <v>100</v>
      </c>
      <c r="J107">
        <f t="shared" si="10"/>
        <v>5</v>
      </c>
      <c r="K107">
        <f t="shared" si="11"/>
        <v>14</v>
      </c>
      <c r="L107" t="b">
        <f>NOT(ISERROR(MATCH(LOWER(MID($H107,1,1)),{"a";"e";"i";"o";"u"},0)))</f>
        <v>0</v>
      </c>
      <c r="M107">
        <f t="shared" si="12"/>
        <v>1</v>
      </c>
      <c r="N107" t="b">
        <f>NOT(ISERROR(MATCH(LOWER(MID($H107,2,1)),{"a";"e";"i";"o";"u"},0)))</f>
        <v>1</v>
      </c>
      <c r="O107">
        <f t="shared" si="13"/>
        <v>7</v>
      </c>
      <c r="P107">
        <f t="shared" si="14"/>
        <v>2</v>
      </c>
      <c r="Q107" t="b">
        <f>NOT(ISERROR(MATCH(LOWER(MID($I107,1,1)),{"a";"e";"i";"o";"u"},0)))</f>
        <v>0</v>
      </c>
      <c r="R107">
        <f t="shared" si="15"/>
        <v>19</v>
      </c>
      <c r="S107" t="b">
        <f>NOT(ISERROR(MATCH(LOWER(MID($I107,2,1)),{"a";"e";"i";"o";"u"},0)))</f>
        <v>0</v>
      </c>
      <c r="T107">
        <f t="shared" si="16"/>
        <v>12</v>
      </c>
    </row>
    <row r="108" spans="1:20">
      <c r="A108" t="s">
        <v>108</v>
      </c>
      <c r="B108" t="s">
        <v>109</v>
      </c>
      <c r="E108" t="s">
        <v>1</v>
      </c>
      <c r="F108" t="str">
        <f t="shared" si="17"/>
        <v>WINNER</v>
      </c>
      <c r="G108" t="str">
        <f t="shared" si="9"/>
        <v>WolfgangJanko</v>
      </c>
      <c r="H108" t="s">
        <v>108</v>
      </c>
      <c r="I108" t="s">
        <v>109</v>
      </c>
      <c r="J108">
        <f t="shared" si="10"/>
        <v>8</v>
      </c>
      <c r="K108">
        <f t="shared" si="11"/>
        <v>23</v>
      </c>
      <c r="L108" t="b">
        <f>NOT(ISERROR(MATCH(LOWER(MID($H108,1,1)),{"a";"e";"i";"o";"u"},0)))</f>
        <v>0</v>
      </c>
      <c r="M108">
        <f t="shared" si="12"/>
        <v>15</v>
      </c>
      <c r="N108" t="b">
        <f>NOT(ISERROR(MATCH(LOWER(MID($H108,2,1)),{"a";"e";"i";"o";"u"},0)))</f>
        <v>1</v>
      </c>
      <c r="O108">
        <f t="shared" si="13"/>
        <v>5</v>
      </c>
      <c r="P108">
        <f t="shared" si="14"/>
        <v>10</v>
      </c>
      <c r="Q108" t="b">
        <f>NOT(ISERROR(MATCH(LOWER(MID($I108,1,1)),{"a";"e";"i";"o";"u"},0)))</f>
        <v>0</v>
      </c>
      <c r="R108">
        <f t="shared" si="15"/>
        <v>1</v>
      </c>
      <c r="S108" t="b">
        <f>NOT(ISERROR(MATCH(LOWER(MID($I108,2,1)),{"a";"e";"i";"o";"u"},0)))</f>
        <v>1</v>
      </c>
      <c r="T108">
        <f t="shared" si="16"/>
        <v>13</v>
      </c>
    </row>
    <row r="109" spans="1:20">
      <c r="A109" t="s">
        <v>110</v>
      </c>
      <c r="B109" t="s">
        <v>111</v>
      </c>
      <c r="E109" t="s">
        <v>1</v>
      </c>
      <c r="F109" t="str">
        <f t="shared" si="17"/>
        <v>WINNER</v>
      </c>
      <c r="G109" t="str">
        <f t="shared" si="9"/>
        <v>SethFlanders</v>
      </c>
      <c r="H109" t="s">
        <v>110</v>
      </c>
      <c r="I109" t="s">
        <v>111</v>
      </c>
      <c r="J109">
        <f t="shared" si="10"/>
        <v>4</v>
      </c>
      <c r="K109">
        <f t="shared" si="11"/>
        <v>19</v>
      </c>
      <c r="L109" t="b">
        <f>NOT(ISERROR(MATCH(LOWER(MID($H109,1,1)),{"a";"e";"i";"o";"u"},0)))</f>
        <v>0</v>
      </c>
      <c r="M109">
        <f t="shared" si="12"/>
        <v>5</v>
      </c>
      <c r="N109" t="b">
        <f>NOT(ISERROR(MATCH(LOWER(MID($H109,2,1)),{"a";"e";"i";"o";"u"},0)))</f>
        <v>1</v>
      </c>
      <c r="O109">
        <f t="shared" si="13"/>
        <v>8</v>
      </c>
      <c r="P109">
        <f t="shared" si="14"/>
        <v>6</v>
      </c>
      <c r="Q109" t="b">
        <f>NOT(ISERROR(MATCH(LOWER(MID($I109,1,1)),{"a";"e";"i";"o";"u"},0)))</f>
        <v>0</v>
      </c>
      <c r="R109">
        <f t="shared" si="15"/>
        <v>12</v>
      </c>
      <c r="S109" t="b">
        <f>NOT(ISERROR(MATCH(LOWER(MID($I109,2,1)),{"a";"e";"i";"o";"u"},0)))</f>
        <v>0</v>
      </c>
      <c r="T109">
        <f t="shared" si="16"/>
        <v>12</v>
      </c>
    </row>
    <row r="110" spans="1:20">
      <c r="A110" t="s">
        <v>112</v>
      </c>
      <c r="B110" t="s">
        <v>113</v>
      </c>
      <c r="E110" t="s">
        <v>1</v>
      </c>
      <c r="F110" t="str">
        <f t="shared" si="17"/>
        <v>WINNER</v>
      </c>
      <c r="G110" t="str">
        <f t="shared" si="9"/>
        <v>PeterBartlett</v>
      </c>
      <c r="H110" t="s">
        <v>112</v>
      </c>
      <c r="I110" t="s">
        <v>113</v>
      </c>
      <c r="J110">
        <f t="shared" si="10"/>
        <v>5</v>
      </c>
      <c r="K110">
        <f t="shared" si="11"/>
        <v>16</v>
      </c>
      <c r="L110" t="b">
        <f>NOT(ISERROR(MATCH(LOWER(MID($H110,1,1)),{"a";"e";"i";"o";"u"},0)))</f>
        <v>0</v>
      </c>
      <c r="M110">
        <f t="shared" si="12"/>
        <v>5</v>
      </c>
      <c r="N110" t="b">
        <f>NOT(ISERROR(MATCH(LOWER(MID($H110,2,1)),{"a";"e";"i";"o";"u"},0)))</f>
        <v>1</v>
      </c>
      <c r="O110">
        <f t="shared" si="13"/>
        <v>8</v>
      </c>
      <c r="P110">
        <f t="shared" si="14"/>
        <v>2</v>
      </c>
      <c r="Q110" t="b">
        <f>NOT(ISERROR(MATCH(LOWER(MID($I110,1,1)),{"a";"e";"i";"o";"u"},0)))</f>
        <v>0</v>
      </c>
      <c r="R110">
        <f t="shared" si="15"/>
        <v>1</v>
      </c>
      <c r="S110" t="b">
        <f>NOT(ISERROR(MATCH(LOWER(MID($I110,2,1)),{"a";"e";"i";"o";"u"},0)))</f>
        <v>1</v>
      </c>
      <c r="T110">
        <f t="shared" si="16"/>
        <v>13</v>
      </c>
    </row>
    <row r="111" spans="1:20">
      <c r="A111" t="s">
        <v>114</v>
      </c>
      <c r="B111" t="s">
        <v>115</v>
      </c>
      <c r="E111" t="s">
        <v>1</v>
      </c>
      <c r="F111" t="str">
        <f t="shared" si="17"/>
        <v>WINNER</v>
      </c>
      <c r="G111" t="str">
        <f t="shared" si="9"/>
        <v>CraigKnoblock</v>
      </c>
      <c r="H111" t="s">
        <v>114</v>
      </c>
      <c r="I111" t="s">
        <v>115</v>
      </c>
      <c r="J111">
        <f t="shared" si="10"/>
        <v>5</v>
      </c>
      <c r="K111">
        <f t="shared" si="11"/>
        <v>3</v>
      </c>
      <c r="L111" t="b">
        <f>NOT(ISERROR(MATCH(LOWER(MID($H111,1,1)),{"a";"e";"i";"o";"u"},0)))</f>
        <v>0</v>
      </c>
      <c r="M111">
        <f t="shared" si="12"/>
        <v>18</v>
      </c>
      <c r="N111" t="b">
        <f>NOT(ISERROR(MATCH(LOWER(MID($H111,2,1)),{"a";"e";"i";"o";"u"},0)))</f>
        <v>0</v>
      </c>
      <c r="O111">
        <f t="shared" si="13"/>
        <v>8</v>
      </c>
      <c r="P111">
        <f t="shared" si="14"/>
        <v>11</v>
      </c>
      <c r="Q111" t="b">
        <f>NOT(ISERROR(MATCH(LOWER(MID($I111,1,1)),{"a";"e";"i";"o";"u"},0)))</f>
        <v>0</v>
      </c>
      <c r="R111">
        <f t="shared" si="15"/>
        <v>14</v>
      </c>
      <c r="S111" t="b">
        <f>NOT(ISERROR(MATCH(LOWER(MID($I111,2,1)),{"a";"e";"i";"o";"u"},0)))</f>
        <v>0</v>
      </c>
      <c r="T111">
        <f t="shared" si="16"/>
        <v>13</v>
      </c>
    </row>
    <row r="112" spans="1:20">
      <c r="A112" t="s">
        <v>120</v>
      </c>
      <c r="B112" t="s">
        <v>121</v>
      </c>
      <c r="E112" t="s">
        <v>1</v>
      </c>
      <c r="F112" t="str">
        <f t="shared" si="17"/>
        <v>WINNER</v>
      </c>
      <c r="G112" t="str">
        <f t="shared" si="9"/>
        <v>PrasadTadepalli</v>
      </c>
      <c r="H112" t="s">
        <v>120</v>
      </c>
      <c r="I112" t="s">
        <v>121</v>
      </c>
      <c r="J112">
        <f t="shared" si="10"/>
        <v>6</v>
      </c>
      <c r="K112">
        <f t="shared" si="11"/>
        <v>16</v>
      </c>
      <c r="L112" t="b">
        <f>NOT(ISERROR(MATCH(LOWER(MID($H112,1,1)),{"a";"e";"i";"o";"u"},0)))</f>
        <v>0</v>
      </c>
      <c r="M112">
        <f t="shared" si="12"/>
        <v>18</v>
      </c>
      <c r="N112" t="b">
        <f>NOT(ISERROR(MATCH(LOWER(MID($H112,2,1)),{"a";"e";"i";"o";"u"},0)))</f>
        <v>0</v>
      </c>
      <c r="O112">
        <f t="shared" si="13"/>
        <v>9</v>
      </c>
      <c r="P112">
        <f t="shared" si="14"/>
        <v>20</v>
      </c>
      <c r="Q112" t="b">
        <f>NOT(ISERROR(MATCH(LOWER(MID($I112,1,1)),{"a";"e";"i";"o";"u"},0)))</f>
        <v>0</v>
      </c>
      <c r="R112">
        <f t="shared" si="15"/>
        <v>1</v>
      </c>
      <c r="S112" t="b">
        <f>NOT(ISERROR(MATCH(LOWER(MID($I112,2,1)),{"a";"e";"i";"o";"u"},0)))</f>
        <v>1</v>
      </c>
      <c r="T112">
        <f t="shared" si="16"/>
        <v>15</v>
      </c>
    </row>
    <row r="113" spans="1:20">
      <c r="A113" t="s">
        <v>122</v>
      </c>
      <c r="B113" t="s">
        <v>123</v>
      </c>
      <c r="E113" t="s">
        <v>1</v>
      </c>
      <c r="F113" t="str">
        <f t="shared" si="17"/>
        <v>WINNER</v>
      </c>
      <c r="G113" t="str">
        <f t="shared" si="9"/>
        <v>StanMatwin</v>
      </c>
      <c r="H113" t="s">
        <v>122</v>
      </c>
      <c r="I113" t="s">
        <v>123</v>
      </c>
      <c r="J113">
        <f t="shared" si="10"/>
        <v>4</v>
      </c>
      <c r="K113">
        <f t="shared" si="11"/>
        <v>19</v>
      </c>
      <c r="L113" t="b">
        <f>NOT(ISERROR(MATCH(LOWER(MID($H113,1,1)),{"a";"e";"i";"o";"u"},0)))</f>
        <v>0</v>
      </c>
      <c r="M113">
        <f t="shared" si="12"/>
        <v>20</v>
      </c>
      <c r="N113" t="b">
        <f>NOT(ISERROR(MATCH(LOWER(MID($H113,2,1)),{"a";"e";"i";"o";"u"},0)))</f>
        <v>0</v>
      </c>
      <c r="O113">
        <f t="shared" si="13"/>
        <v>6</v>
      </c>
      <c r="P113">
        <f t="shared" si="14"/>
        <v>13</v>
      </c>
      <c r="Q113" t="b">
        <f>NOT(ISERROR(MATCH(LOWER(MID($I113,1,1)),{"a";"e";"i";"o";"u"},0)))</f>
        <v>0</v>
      </c>
      <c r="R113">
        <f t="shared" si="15"/>
        <v>1</v>
      </c>
      <c r="S113" t="b">
        <f>NOT(ISERROR(MATCH(LOWER(MID($I113,2,1)),{"a";"e";"i";"o";"u"},0)))</f>
        <v>1</v>
      </c>
      <c r="T113">
        <f t="shared" si="16"/>
        <v>10</v>
      </c>
    </row>
    <row r="114" spans="1:20">
      <c r="A114" t="s">
        <v>124</v>
      </c>
      <c r="B114" t="s">
        <v>125</v>
      </c>
      <c r="E114" t="s">
        <v>1</v>
      </c>
      <c r="F114" t="str">
        <f t="shared" si="17"/>
        <v>WINNER</v>
      </c>
      <c r="G114" t="str">
        <f t="shared" si="9"/>
        <v>PascalKoiran</v>
      </c>
      <c r="H114" t="s">
        <v>124</v>
      </c>
      <c r="I114" t="s">
        <v>125</v>
      </c>
      <c r="J114">
        <f t="shared" si="10"/>
        <v>6</v>
      </c>
      <c r="K114">
        <f t="shared" si="11"/>
        <v>16</v>
      </c>
      <c r="L114" t="b">
        <f>NOT(ISERROR(MATCH(LOWER(MID($H114,1,1)),{"a";"e";"i";"o";"u"},0)))</f>
        <v>0</v>
      </c>
      <c r="M114">
        <f t="shared" si="12"/>
        <v>1</v>
      </c>
      <c r="N114" t="b">
        <f>NOT(ISERROR(MATCH(LOWER(MID($H114,2,1)),{"a";"e";"i";"o";"u"},0)))</f>
        <v>1</v>
      </c>
      <c r="O114">
        <f t="shared" si="13"/>
        <v>6</v>
      </c>
      <c r="P114">
        <f t="shared" si="14"/>
        <v>11</v>
      </c>
      <c r="Q114" t="b">
        <f>NOT(ISERROR(MATCH(LOWER(MID($I114,1,1)),{"a";"e";"i";"o";"u"},0)))</f>
        <v>0</v>
      </c>
      <c r="R114">
        <f t="shared" si="15"/>
        <v>15</v>
      </c>
      <c r="S114" t="b">
        <f>NOT(ISERROR(MATCH(LOWER(MID($I114,2,1)),{"a";"e";"i";"o";"u"},0)))</f>
        <v>1</v>
      </c>
      <c r="T114">
        <f t="shared" si="16"/>
        <v>12</v>
      </c>
    </row>
    <row r="115" spans="1:20">
      <c r="A115" t="s">
        <v>126</v>
      </c>
      <c r="B115" t="s">
        <v>127</v>
      </c>
      <c r="E115" t="s">
        <v>1</v>
      </c>
      <c r="F115" t="str">
        <f t="shared" si="17"/>
        <v>WINNER</v>
      </c>
      <c r="G115" t="str">
        <f t="shared" si="9"/>
        <v>SandraPanizza</v>
      </c>
      <c r="H115" t="s">
        <v>126</v>
      </c>
      <c r="I115" t="s">
        <v>127</v>
      </c>
      <c r="J115">
        <f t="shared" si="10"/>
        <v>6</v>
      </c>
      <c r="K115">
        <f t="shared" si="11"/>
        <v>19</v>
      </c>
      <c r="L115" t="b">
        <f>NOT(ISERROR(MATCH(LOWER(MID($H115,1,1)),{"a";"e";"i";"o";"u"},0)))</f>
        <v>0</v>
      </c>
      <c r="M115">
        <f t="shared" si="12"/>
        <v>1</v>
      </c>
      <c r="N115" t="b">
        <f>NOT(ISERROR(MATCH(LOWER(MID($H115,2,1)),{"a";"e";"i";"o";"u"},0)))</f>
        <v>1</v>
      </c>
      <c r="O115">
        <f t="shared" si="13"/>
        <v>7</v>
      </c>
      <c r="P115">
        <f t="shared" si="14"/>
        <v>16</v>
      </c>
      <c r="Q115" t="b">
        <f>NOT(ISERROR(MATCH(LOWER(MID($I115,1,1)),{"a";"e";"i";"o";"u"},0)))</f>
        <v>0</v>
      </c>
      <c r="R115">
        <f t="shared" si="15"/>
        <v>1</v>
      </c>
      <c r="S115" t="b">
        <f>NOT(ISERROR(MATCH(LOWER(MID($I115,2,1)),{"a";"e";"i";"o";"u"},0)))</f>
        <v>1</v>
      </c>
      <c r="T115">
        <f t="shared" si="16"/>
        <v>13</v>
      </c>
    </row>
    <row r="116" spans="1:20">
      <c r="A116" t="s">
        <v>128</v>
      </c>
      <c r="B116" t="s">
        <v>129</v>
      </c>
      <c r="E116" t="s">
        <v>0</v>
      </c>
      <c r="F116" t="str">
        <f t="shared" si="17"/>
        <v>LOSER</v>
      </c>
      <c r="G116" t="str">
        <f t="shared" si="9"/>
        <v>GeorgeBerg</v>
      </c>
      <c r="H116" t="s">
        <v>128</v>
      </c>
      <c r="I116" t="s">
        <v>129</v>
      </c>
      <c r="J116">
        <f t="shared" si="10"/>
        <v>6</v>
      </c>
      <c r="K116">
        <f t="shared" si="11"/>
        <v>7</v>
      </c>
      <c r="L116" t="b">
        <f>NOT(ISERROR(MATCH(LOWER(MID($H116,1,1)),{"a";"e";"i";"o";"u"},0)))</f>
        <v>0</v>
      </c>
      <c r="M116">
        <f t="shared" si="12"/>
        <v>5</v>
      </c>
      <c r="N116" t="b">
        <f>NOT(ISERROR(MATCH(LOWER(MID($H116,2,1)),{"a";"e";"i";"o";"u"},0)))</f>
        <v>1</v>
      </c>
      <c r="O116">
        <f t="shared" si="13"/>
        <v>4</v>
      </c>
      <c r="P116">
        <f t="shared" si="14"/>
        <v>2</v>
      </c>
      <c r="Q116" t="b">
        <f>NOT(ISERROR(MATCH(LOWER(MID($I116,1,1)),{"a";"e";"i";"o";"u"},0)))</f>
        <v>0</v>
      </c>
      <c r="R116">
        <f t="shared" si="15"/>
        <v>5</v>
      </c>
      <c r="S116" t="b">
        <f>NOT(ISERROR(MATCH(LOWER(MID($I116,2,1)),{"a";"e";"i";"o";"u"},0)))</f>
        <v>1</v>
      </c>
      <c r="T116">
        <f t="shared" si="16"/>
        <v>10</v>
      </c>
    </row>
    <row r="117" spans="1:20">
      <c r="A117" t="s">
        <v>130</v>
      </c>
      <c r="B117" t="s">
        <v>131</v>
      </c>
      <c r="E117" t="s">
        <v>1</v>
      </c>
      <c r="F117" t="str">
        <f t="shared" si="17"/>
        <v>WINNER</v>
      </c>
      <c r="G117" t="str">
        <f t="shared" si="9"/>
        <v>StephenKwek</v>
      </c>
      <c r="H117" t="s">
        <v>130</v>
      </c>
      <c r="I117" t="s">
        <v>131</v>
      </c>
      <c r="J117">
        <f t="shared" si="10"/>
        <v>7</v>
      </c>
      <c r="K117">
        <f t="shared" si="11"/>
        <v>19</v>
      </c>
      <c r="L117" t="b">
        <f>NOT(ISERROR(MATCH(LOWER(MID($H117,1,1)),{"a";"e";"i";"o";"u"},0)))</f>
        <v>0</v>
      </c>
      <c r="M117">
        <f t="shared" si="12"/>
        <v>20</v>
      </c>
      <c r="N117" t="b">
        <f>NOT(ISERROR(MATCH(LOWER(MID($H117,2,1)),{"a";"e";"i";"o";"u"},0)))</f>
        <v>0</v>
      </c>
      <c r="O117">
        <f t="shared" si="13"/>
        <v>4</v>
      </c>
      <c r="P117">
        <f t="shared" si="14"/>
        <v>11</v>
      </c>
      <c r="Q117" t="b">
        <f>NOT(ISERROR(MATCH(LOWER(MID($I117,1,1)),{"a";"e";"i";"o";"u"},0)))</f>
        <v>0</v>
      </c>
      <c r="R117">
        <f t="shared" si="15"/>
        <v>23</v>
      </c>
      <c r="S117" t="b">
        <f>NOT(ISERROR(MATCH(LOWER(MID($I117,2,1)),{"a";"e";"i";"o";"u"},0)))</f>
        <v>0</v>
      </c>
      <c r="T117">
        <f t="shared" si="16"/>
        <v>11</v>
      </c>
    </row>
    <row r="118" spans="1:20">
      <c r="A118" t="s">
        <v>133</v>
      </c>
      <c r="B118" t="s">
        <v>134</v>
      </c>
      <c r="E118" t="s">
        <v>1</v>
      </c>
      <c r="F118" t="str">
        <f t="shared" si="17"/>
        <v>WINNER</v>
      </c>
      <c r="G118" t="str">
        <f t="shared" si="9"/>
        <v>SebastianSeung</v>
      </c>
      <c r="H118" t="s">
        <v>133</v>
      </c>
      <c r="I118" t="s">
        <v>134</v>
      </c>
      <c r="J118">
        <f t="shared" si="10"/>
        <v>9</v>
      </c>
      <c r="K118">
        <f t="shared" si="11"/>
        <v>19</v>
      </c>
      <c r="L118" t="b">
        <f>NOT(ISERROR(MATCH(LOWER(MID($H118,1,1)),{"a";"e";"i";"o";"u"},0)))</f>
        <v>0</v>
      </c>
      <c r="M118">
        <f t="shared" si="12"/>
        <v>5</v>
      </c>
      <c r="N118" t="b">
        <f>NOT(ISERROR(MATCH(LOWER(MID($H118,2,1)),{"a";"e";"i";"o";"u"},0)))</f>
        <v>1</v>
      </c>
      <c r="O118">
        <f t="shared" si="13"/>
        <v>5</v>
      </c>
      <c r="P118">
        <f t="shared" si="14"/>
        <v>19</v>
      </c>
      <c r="Q118" t="b">
        <f>NOT(ISERROR(MATCH(LOWER(MID($I118,1,1)),{"a";"e";"i";"o";"u"},0)))</f>
        <v>0</v>
      </c>
      <c r="R118">
        <f t="shared" si="15"/>
        <v>5</v>
      </c>
      <c r="S118" t="b">
        <f>NOT(ISERROR(MATCH(LOWER(MID($I118,2,1)),{"a";"e";"i";"o";"u"},0)))</f>
        <v>1</v>
      </c>
      <c r="T118">
        <f t="shared" si="16"/>
        <v>14</v>
      </c>
    </row>
    <row r="119" spans="1:20">
      <c r="A119" t="s">
        <v>138</v>
      </c>
      <c r="B119" t="s">
        <v>139</v>
      </c>
      <c r="E119" t="s">
        <v>1</v>
      </c>
      <c r="F119" t="str">
        <f t="shared" si="17"/>
        <v>WINNER</v>
      </c>
      <c r="G119" t="str">
        <f t="shared" si="9"/>
        <v>PriscillaRasmussen</v>
      </c>
      <c r="H119" t="s">
        <v>138</v>
      </c>
      <c r="I119" t="s">
        <v>139</v>
      </c>
      <c r="J119">
        <f t="shared" si="10"/>
        <v>9</v>
      </c>
      <c r="K119">
        <f t="shared" si="11"/>
        <v>16</v>
      </c>
      <c r="L119" t="b">
        <f>NOT(ISERROR(MATCH(LOWER(MID($H119,1,1)),{"a";"e";"i";"o";"u"},0)))</f>
        <v>0</v>
      </c>
      <c r="M119">
        <f t="shared" si="12"/>
        <v>18</v>
      </c>
      <c r="N119" t="b">
        <f>NOT(ISERROR(MATCH(LOWER(MID($H119,2,1)),{"a";"e";"i";"o";"u"},0)))</f>
        <v>0</v>
      </c>
      <c r="O119">
        <f t="shared" si="13"/>
        <v>9</v>
      </c>
      <c r="P119">
        <f t="shared" si="14"/>
        <v>18</v>
      </c>
      <c r="Q119" t="b">
        <f>NOT(ISERROR(MATCH(LOWER(MID($I119,1,1)),{"a";"e";"i";"o";"u"},0)))</f>
        <v>0</v>
      </c>
      <c r="R119">
        <f t="shared" si="15"/>
        <v>1</v>
      </c>
      <c r="S119" t="b">
        <f>NOT(ISERROR(MATCH(LOWER(MID($I119,2,1)),{"a";"e";"i";"o";"u"},0)))</f>
        <v>1</v>
      </c>
      <c r="T119">
        <f t="shared" si="16"/>
        <v>18</v>
      </c>
    </row>
    <row r="120" spans="1:20">
      <c r="A120" t="s">
        <v>140</v>
      </c>
      <c r="B120" t="s">
        <v>141</v>
      </c>
      <c r="E120" t="s">
        <v>1</v>
      </c>
      <c r="F120" t="str">
        <f t="shared" si="17"/>
        <v>WINNER</v>
      </c>
      <c r="G120" t="str">
        <f t="shared" si="9"/>
        <v>StevenMinton</v>
      </c>
      <c r="H120" t="s">
        <v>140</v>
      </c>
      <c r="I120" t="s">
        <v>141</v>
      </c>
      <c r="J120">
        <f t="shared" si="10"/>
        <v>6</v>
      </c>
      <c r="K120">
        <f t="shared" si="11"/>
        <v>19</v>
      </c>
      <c r="L120" t="b">
        <f>NOT(ISERROR(MATCH(LOWER(MID($H120,1,1)),{"a";"e";"i";"o";"u"},0)))</f>
        <v>0</v>
      </c>
      <c r="M120">
        <f t="shared" si="12"/>
        <v>20</v>
      </c>
      <c r="N120" t="b">
        <f>NOT(ISERROR(MATCH(LOWER(MID($H120,2,1)),{"a";"e";"i";"o";"u"},0)))</f>
        <v>0</v>
      </c>
      <c r="O120">
        <f t="shared" si="13"/>
        <v>6</v>
      </c>
      <c r="P120">
        <f t="shared" si="14"/>
        <v>13</v>
      </c>
      <c r="Q120" t="b">
        <f>NOT(ISERROR(MATCH(LOWER(MID($I120,1,1)),{"a";"e";"i";"o";"u"},0)))</f>
        <v>0</v>
      </c>
      <c r="R120">
        <f t="shared" si="15"/>
        <v>9</v>
      </c>
      <c r="S120" t="b">
        <f>NOT(ISERROR(MATCH(LOWER(MID($I120,2,1)),{"a";"e";"i";"o";"u"},0)))</f>
        <v>1</v>
      </c>
      <c r="T120">
        <f t="shared" si="16"/>
        <v>12</v>
      </c>
    </row>
    <row r="121" spans="1:20">
      <c r="A121" t="s">
        <v>142</v>
      </c>
      <c r="B121" t="s">
        <v>143</v>
      </c>
      <c r="E121" t="s">
        <v>1</v>
      </c>
      <c r="F121" t="str">
        <f t="shared" si="17"/>
        <v>WINNER</v>
      </c>
      <c r="G121" t="str">
        <f t="shared" si="9"/>
        <v>LanceRiley</v>
      </c>
      <c r="H121" t="s">
        <v>142</v>
      </c>
      <c r="I121" t="s">
        <v>143</v>
      </c>
      <c r="J121">
        <f t="shared" si="10"/>
        <v>5</v>
      </c>
      <c r="K121">
        <f t="shared" si="11"/>
        <v>12</v>
      </c>
      <c r="L121" t="b">
        <f>NOT(ISERROR(MATCH(LOWER(MID($H121,1,1)),{"a";"e";"i";"o";"u"},0)))</f>
        <v>0</v>
      </c>
      <c r="M121">
        <f t="shared" si="12"/>
        <v>1</v>
      </c>
      <c r="N121" t="b">
        <f>NOT(ISERROR(MATCH(LOWER(MID($H121,2,1)),{"a";"e";"i";"o";"u"},0)))</f>
        <v>1</v>
      </c>
      <c r="O121">
        <f t="shared" si="13"/>
        <v>5</v>
      </c>
      <c r="P121">
        <f t="shared" si="14"/>
        <v>18</v>
      </c>
      <c r="Q121" t="b">
        <f>NOT(ISERROR(MATCH(LOWER(MID($I121,1,1)),{"a";"e";"i";"o";"u"},0)))</f>
        <v>0</v>
      </c>
      <c r="R121">
        <f t="shared" si="15"/>
        <v>9</v>
      </c>
      <c r="S121" t="b">
        <f>NOT(ISERROR(MATCH(LOWER(MID($I121,2,1)),{"a";"e";"i";"o";"u"},0)))</f>
        <v>1</v>
      </c>
      <c r="T121">
        <f t="shared" si="16"/>
        <v>10</v>
      </c>
    </row>
    <row r="122" spans="1:20">
      <c r="A122" t="s">
        <v>46</v>
      </c>
      <c r="B122" t="s">
        <v>146</v>
      </c>
      <c r="E122" t="s">
        <v>1</v>
      </c>
      <c r="F122" t="str">
        <f t="shared" si="17"/>
        <v>WINNER</v>
      </c>
      <c r="G122" t="str">
        <f t="shared" si="9"/>
        <v>WilliamSakas</v>
      </c>
      <c r="H122" t="s">
        <v>46</v>
      </c>
      <c r="I122" t="s">
        <v>146</v>
      </c>
      <c r="J122">
        <f t="shared" si="10"/>
        <v>7</v>
      </c>
      <c r="K122">
        <f t="shared" si="11"/>
        <v>23</v>
      </c>
      <c r="L122" t="b">
        <f>NOT(ISERROR(MATCH(LOWER(MID($H122,1,1)),{"a";"e";"i";"o";"u"},0)))</f>
        <v>0</v>
      </c>
      <c r="M122">
        <f t="shared" si="12"/>
        <v>9</v>
      </c>
      <c r="N122" t="b">
        <f>NOT(ISERROR(MATCH(LOWER(MID($H122,2,1)),{"a";"e";"i";"o";"u"},0)))</f>
        <v>1</v>
      </c>
      <c r="O122">
        <f t="shared" si="13"/>
        <v>5</v>
      </c>
      <c r="P122">
        <f t="shared" si="14"/>
        <v>19</v>
      </c>
      <c r="Q122" t="b">
        <f>NOT(ISERROR(MATCH(LOWER(MID($I122,1,1)),{"a";"e";"i";"o";"u"},0)))</f>
        <v>0</v>
      </c>
      <c r="R122">
        <f t="shared" si="15"/>
        <v>1</v>
      </c>
      <c r="S122" t="b">
        <f>NOT(ISERROR(MATCH(LOWER(MID($I122,2,1)),{"a";"e";"i";"o";"u"},0)))</f>
        <v>1</v>
      </c>
      <c r="T122">
        <f t="shared" si="16"/>
        <v>12</v>
      </c>
    </row>
    <row r="123" spans="1:20">
      <c r="A123" t="s">
        <v>147</v>
      </c>
      <c r="B123" t="s">
        <v>148</v>
      </c>
      <c r="E123" t="s">
        <v>1</v>
      </c>
      <c r="F123" t="str">
        <f t="shared" si="17"/>
        <v>WINNER</v>
      </c>
      <c r="G123" t="str">
        <f t="shared" si="9"/>
        <v>ClaudioFacchinetti</v>
      </c>
      <c r="H123" t="s">
        <v>147</v>
      </c>
      <c r="I123" t="s">
        <v>148</v>
      </c>
      <c r="J123">
        <f t="shared" si="10"/>
        <v>7</v>
      </c>
      <c r="K123">
        <f t="shared" si="11"/>
        <v>3</v>
      </c>
      <c r="L123" t="b">
        <f>NOT(ISERROR(MATCH(LOWER(MID($H123,1,1)),{"a";"e";"i";"o";"u"},0)))</f>
        <v>0</v>
      </c>
      <c r="M123">
        <f t="shared" si="12"/>
        <v>12</v>
      </c>
      <c r="N123" t="b">
        <f>NOT(ISERROR(MATCH(LOWER(MID($H123,2,1)),{"a";"e";"i";"o";"u"},0)))</f>
        <v>0</v>
      </c>
      <c r="O123">
        <f t="shared" si="13"/>
        <v>11</v>
      </c>
      <c r="P123">
        <f t="shared" si="14"/>
        <v>6</v>
      </c>
      <c r="Q123" t="b">
        <f>NOT(ISERROR(MATCH(LOWER(MID($I123,1,1)),{"a";"e";"i";"o";"u"},0)))</f>
        <v>0</v>
      </c>
      <c r="R123">
        <f t="shared" si="15"/>
        <v>1</v>
      </c>
      <c r="S123" t="b">
        <f>NOT(ISERROR(MATCH(LOWER(MID($I123,2,1)),{"a";"e";"i";"o";"u"},0)))</f>
        <v>1</v>
      </c>
      <c r="T123">
        <f t="shared" si="16"/>
        <v>18</v>
      </c>
    </row>
    <row r="124" spans="1:20">
      <c r="A124" t="s">
        <v>149</v>
      </c>
      <c r="B124" t="s">
        <v>150</v>
      </c>
      <c r="E124" t="s">
        <v>0</v>
      </c>
      <c r="F124" t="str">
        <f t="shared" si="17"/>
        <v>LOSER</v>
      </c>
      <c r="G124" t="str">
        <f t="shared" si="9"/>
        <v>VijayRaghavan</v>
      </c>
      <c r="H124" t="s">
        <v>149</v>
      </c>
      <c r="I124" t="s">
        <v>150</v>
      </c>
      <c r="J124">
        <f t="shared" si="10"/>
        <v>5</v>
      </c>
      <c r="K124">
        <f t="shared" si="11"/>
        <v>22</v>
      </c>
      <c r="L124" t="b">
        <f>NOT(ISERROR(MATCH(LOWER(MID($H124,1,1)),{"a";"e";"i";"o";"u"},0)))</f>
        <v>0</v>
      </c>
      <c r="M124">
        <f t="shared" si="12"/>
        <v>9</v>
      </c>
      <c r="N124" t="b">
        <f>NOT(ISERROR(MATCH(LOWER(MID($H124,2,1)),{"a";"e";"i";"o";"u"},0)))</f>
        <v>1</v>
      </c>
      <c r="O124">
        <f t="shared" si="13"/>
        <v>8</v>
      </c>
      <c r="P124">
        <f t="shared" si="14"/>
        <v>18</v>
      </c>
      <c r="Q124" t="b">
        <f>NOT(ISERROR(MATCH(LOWER(MID($I124,1,1)),{"a";"e";"i";"o";"u"},0)))</f>
        <v>0</v>
      </c>
      <c r="R124">
        <f t="shared" si="15"/>
        <v>1</v>
      </c>
      <c r="S124" t="b">
        <f>NOT(ISERROR(MATCH(LOWER(MID($I124,2,1)),{"a";"e";"i";"o";"u"},0)))</f>
        <v>1</v>
      </c>
      <c r="T124">
        <f t="shared" si="16"/>
        <v>13</v>
      </c>
    </row>
    <row r="125" spans="1:20">
      <c r="A125" t="s">
        <v>151</v>
      </c>
      <c r="B125" t="s">
        <v>152</v>
      </c>
      <c r="E125" t="s">
        <v>0</v>
      </c>
      <c r="F125" t="str">
        <f t="shared" si="17"/>
        <v>LOSER</v>
      </c>
      <c r="G125" t="str">
        <f t="shared" si="9"/>
        <v>BobEvans</v>
      </c>
      <c r="H125" t="s">
        <v>151</v>
      </c>
      <c r="I125" t="s">
        <v>152</v>
      </c>
      <c r="J125">
        <f t="shared" si="10"/>
        <v>3</v>
      </c>
      <c r="K125">
        <f t="shared" si="11"/>
        <v>2</v>
      </c>
      <c r="L125" t="b">
        <f>NOT(ISERROR(MATCH(LOWER(MID($H125,1,1)),{"a";"e";"i";"o";"u"},0)))</f>
        <v>0</v>
      </c>
      <c r="M125">
        <f t="shared" si="12"/>
        <v>15</v>
      </c>
      <c r="N125" t="b">
        <f>NOT(ISERROR(MATCH(LOWER(MID($H125,2,1)),{"a";"e";"i";"o";"u"},0)))</f>
        <v>1</v>
      </c>
      <c r="O125">
        <f t="shared" si="13"/>
        <v>5</v>
      </c>
      <c r="P125">
        <f t="shared" si="14"/>
        <v>5</v>
      </c>
      <c r="Q125" t="b">
        <f>NOT(ISERROR(MATCH(LOWER(MID($I125,1,1)),{"a";"e";"i";"o";"u"},0)))</f>
        <v>1</v>
      </c>
      <c r="R125">
        <f t="shared" si="15"/>
        <v>22</v>
      </c>
      <c r="S125" t="b">
        <f>NOT(ISERROR(MATCH(LOWER(MID($I125,2,1)),{"a";"e";"i";"o";"u"},0)))</f>
        <v>0</v>
      </c>
      <c r="T125">
        <f t="shared" si="16"/>
        <v>8</v>
      </c>
    </row>
    <row r="126" spans="1:20">
      <c r="A126" t="s">
        <v>153</v>
      </c>
      <c r="B126" t="s">
        <v>154</v>
      </c>
      <c r="E126" t="s">
        <v>1</v>
      </c>
      <c r="F126" t="str">
        <f t="shared" si="17"/>
        <v>WINNER</v>
      </c>
      <c r="G126" t="str">
        <f t="shared" si="9"/>
        <v>NeilBerkman</v>
      </c>
      <c r="H126" t="s">
        <v>153</v>
      </c>
      <c r="I126" t="s">
        <v>154</v>
      </c>
      <c r="J126">
        <f t="shared" si="10"/>
        <v>4</v>
      </c>
      <c r="K126">
        <f t="shared" si="11"/>
        <v>14</v>
      </c>
      <c r="L126" t="b">
        <f>NOT(ISERROR(MATCH(LOWER(MID($H126,1,1)),{"a";"e";"i";"o";"u"},0)))</f>
        <v>0</v>
      </c>
      <c r="M126">
        <f t="shared" si="12"/>
        <v>5</v>
      </c>
      <c r="N126" t="b">
        <f>NOT(ISERROR(MATCH(LOWER(MID($H126,2,1)),{"a";"e";"i";"o";"u"},0)))</f>
        <v>1</v>
      </c>
      <c r="O126">
        <f t="shared" si="13"/>
        <v>7</v>
      </c>
      <c r="P126">
        <f t="shared" si="14"/>
        <v>2</v>
      </c>
      <c r="Q126" t="b">
        <f>NOT(ISERROR(MATCH(LOWER(MID($I126,1,1)),{"a";"e";"i";"o";"u"},0)))</f>
        <v>0</v>
      </c>
      <c r="R126">
        <f t="shared" si="15"/>
        <v>5</v>
      </c>
      <c r="S126" t="b">
        <f>NOT(ISERROR(MATCH(LOWER(MID($I126,2,1)),{"a";"e";"i";"o";"u"},0)))</f>
        <v>1</v>
      </c>
      <c r="T126">
        <f t="shared" si="16"/>
        <v>11</v>
      </c>
    </row>
    <row r="127" spans="1:20">
      <c r="A127" t="s">
        <v>155</v>
      </c>
      <c r="B127" t="s">
        <v>156</v>
      </c>
      <c r="E127" t="s">
        <v>1</v>
      </c>
      <c r="F127" t="str">
        <f t="shared" si="17"/>
        <v>WINNER</v>
      </c>
      <c r="G127" t="str">
        <f t="shared" si="9"/>
        <v>MasayukiInaba</v>
      </c>
      <c r="H127" t="s">
        <v>155</v>
      </c>
      <c r="I127" t="s">
        <v>156</v>
      </c>
      <c r="J127">
        <f t="shared" si="10"/>
        <v>8</v>
      </c>
      <c r="K127">
        <f t="shared" si="11"/>
        <v>13</v>
      </c>
      <c r="L127" t="b">
        <f>NOT(ISERROR(MATCH(LOWER(MID($H127,1,1)),{"a";"e";"i";"o";"u"},0)))</f>
        <v>0</v>
      </c>
      <c r="M127">
        <f t="shared" si="12"/>
        <v>1</v>
      </c>
      <c r="N127" t="b">
        <f>NOT(ISERROR(MATCH(LOWER(MID($H127,2,1)),{"a";"e";"i";"o";"u"},0)))</f>
        <v>1</v>
      </c>
      <c r="O127">
        <f t="shared" si="13"/>
        <v>5</v>
      </c>
      <c r="P127">
        <f t="shared" si="14"/>
        <v>9</v>
      </c>
      <c r="Q127" t="b">
        <f>NOT(ISERROR(MATCH(LOWER(MID($I127,1,1)),{"a";"e";"i";"o";"u"},0)))</f>
        <v>1</v>
      </c>
      <c r="R127">
        <f t="shared" si="15"/>
        <v>14</v>
      </c>
      <c r="S127" t="b">
        <f>NOT(ISERROR(MATCH(LOWER(MID($I127,2,1)),{"a";"e";"i";"o";"u"},0)))</f>
        <v>0</v>
      </c>
      <c r="T127">
        <f t="shared" si="16"/>
        <v>13</v>
      </c>
    </row>
    <row r="128" spans="1:20">
      <c r="A128" t="s">
        <v>157</v>
      </c>
      <c r="B128" t="s">
        <v>158</v>
      </c>
      <c r="E128" t="s">
        <v>1</v>
      </c>
      <c r="F128" t="str">
        <f t="shared" si="17"/>
        <v>WINNER</v>
      </c>
      <c r="G128" t="str">
        <f t="shared" si="9"/>
        <v>ShaiBen-David</v>
      </c>
      <c r="H128" t="s">
        <v>157</v>
      </c>
      <c r="I128" t="s">
        <v>158</v>
      </c>
      <c r="J128">
        <f t="shared" si="10"/>
        <v>4</v>
      </c>
      <c r="K128">
        <f t="shared" si="11"/>
        <v>19</v>
      </c>
      <c r="L128" t="b">
        <f>NOT(ISERROR(MATCH(LOWER(MID($H128,1,1)),{"a";"e";"i";"o";"u"},0)))</f>
        <v>0</v>
      </c>
      <c r="M128">
        <f t="shared" si="12"/>
        <v>8</v>
      </c>
      <c r="N128" t="b">
        <f>NOT(ISERROR(MATCH(LOWER(MID($H128,2,1)),{"a";"e";"i";"o";"u"},0)))</f>
        <v>0</v>
      </c>
      <c r="O128">
        <f t="shared" si="13"/>
        <v>9</v>
      </c>
      <c r="P128">
        <f t="shared" si="14"/>
        <v>2</v>
      </c>
      <c r="Q128" t="b">
        <f>NOT(ISERROR(MATCH(LOWER(MID($I128,1,1)),{"a";"e";"i";"o";"u"},0)))</f>
        <v>0</v>
      </c>
      <c r="R128">
        <f t="shared" si="15"/>
        <v>5</v>
      </c>
      <c r="S128" t="b">
        <f>NOT(ISERROR(MATCH(LOWER(MID($I128,2,1)),{"a";"e";"i";"o";"u"},0)))</f>
        <v>1</v>
      </c>
      <c r="T128">
        <f t="shared" si="16"/>
        <v>13</v>
      </c>
    </row>
    <row r="129" spans="1:20">
      <c r="A129" t="s">
        <v>159</v>
      </c>
      <c r="B129" t="s">
        <v>160</v>
      </c>
      <c r="E129" t="s">
        <v>1</v>
      </c>
      <c r="F129" t="str">
        <f t="shared" si="17"/>
        <v>WINNER</v>
      </c>
      <c r="G129" t="str">
        <f t="shared" si="9"/>
        <v>DanRoth</v>
      </c>
      <c r="H129" t="s">
        <v>159</v>
      </c>
      <c r="I129" t="s">
        <v>160</v>
      </c>
      <c r="J129">
        <f t="shared" si="10"/>
        <v>3</v>
      </c>
      <c r="K129">
        <f t="shared" si="11"/>
        <v>4</v>
      </c>
      <c r="L129" t="b">
        <f>NOT(ISERROR(MATCH(LOWER(MID($H129,1,1)),{"a";"e";"i";"o";"u"},0)))</f>
        <v>0</v>
      </c>
      <c r="M129">
        <f t="shared" si="12"/>
        <v>1</v>
      </c>
      <c r="N129" t="b">
        <f>NOT(ISERROR(MATCH(LOWER(MID($H129,2,1)),{"a";"e";"i";"o";"u"},0)))</f>
        <v>1</v>
      </c>
      <c r="O129">
        <f t="shared" si="13"/>
        <v>4</v>
      </c>
      <c r="P129">
        <f t="shared" si="14"/>
        <v>18</v>
      </c>
      <c r="Q129" t="b">
        <f>NOT(ISERROR(MATCH(LOWER(MID($I129,1,1)),{"a";"e";"i";"o";"u"},0)))</f>
        <v>0</v>
      </c>
      <c r="R129">
        <f t="shared" si="15"/>
        <v>15</v>
      </c>
      <c r="S129" t="b">
        <f>NOT(ISERROR(MATCH(LOWER(MID($I129,2,1)),{"a";"e";"i";"o";"u"},0)))</f>
        <v>1</v>
      </c>
      <c r="T129">
        <f t="shared" si="16"/>
        <v>7</v>
      </c>
    </row>
    <row r="130" spans="1:20">
      <c r="A130" t="s">
        <v>161</v>
      </c>
      <c r="B130" t="s">
        <v>162</v>
      </c>
      <c r="E130" t="s">
        <v>1</v>
      </c>
      <c r="F130" t="str">
        <f t="shared" si="17"/>
        <v>WINNER</v>
      </c>
      <c r="G130" t="str">
        <f t="shared" si="9"/>
        <v>LisaHellerstein</v>
      </c>
      <c r="H130" t="s">
        <v>161</v>
      </c>
      <c r="I130" t="s">
        <v>162</v>
      </c>
      <c r="J130">
        <f t="shared" si="10"/>
        <v>4</v>
      </c>
      <c r="K130">
        <f t="shared" si="11"/>
        <v>12</v>
      </c>
      <c r="L130" t="b">
        <f>NOT(ISERROR(MATCH(LOWER(MID($H130,1,1)),{"a";"e";"i";"o";"u"},0)))</f>
        <v>0</v>
      </c>
      <c r="M130">
        <f t="shared" si="12"/>
        <v>9</v>
      </c>
      <c r="N130" t="b">
        <f>NOT(ISERROR(MATCH(LOWER(MID($H130,2,1)),{"a";"e";"i";"o";"u"},0)))</f>
        <v>1</v>
      </c>
      <c r="O130">
        <f t="shared" si="13"/>
        <v>11</v>
      </c>
      <c r="P130">
        <f t="shared" si="14"/>
        <v>8</v>
      </c>
      <c r="Q130" t="b">
        <f>NOT(ISERROR(MATCH(LOWER(MID($I130,1,1)),{"a";"e";"i";"o";"u"},0)))</f>
        <v>0</v>
      </c>
      <c r="R130">
        <f t="shared" si="15"/>
        <v>5</v>
      </c>
      <c r="S130" t="b">
        <f>NOT(ISERROR(MATCH(LOWER(MID($I130,2,1)),{"a";"e";"i";"o";"u"},0)))</f>
        <v>1</v>
      </c>
      <c r="T130">
        <f t="shared" si="16"/>
        <v>15</v>
      </c>
    </row>
    <row r="131" spans="1:20">
      <c r="A131" t="s">
        <v>163</v>
      </c>
      <c r="B131" t="s">
        <v>164</v>
      </c>
      <c r="E131" t="s">
        <v>1</v>
      </c>
      <c r="F131" t="str">
        <f t="shared" si="17"/>
        <v>WINNER</v>
      </c>
      <c r="G131" t="str">
        <f t="shared" si="9"/>
        <v>GeoffreyGordon</v>
      </c>
      <c r="H131" t="s">
        <v>163</v>
      </c>
      <c r="I131" t="s">
        <v>164</v>
      </c>
      <c r="J131">
        <f t="shared" si="10"/>
        <v>8</v>
      </c>
      <c r="K131">
        <f t="shared" si="11"/>
        <v>7</v>
      </c>
      <c r="L131" t="b">
        <f>NOT(ISERROR(MATCH(LOWER(MID($H131,1,1)),{"a";"e";"i";"o";"u"},0)))</f>
        <v>0</v>
      </c>
      <c r="M131">
        <f t="shared" si="12"/>
        <v>5</v>
      </c>
      <c r="N131" t="b">
        <f>NOT(ISERROR(MATCH(LOWER(MID($H131,2,1)),{"a";"e";"i";"o";"u"},0)))</f>
        <v>1</v>
      </c>
      <c r="O131">
        <f t="shared" si="13"/>
        <v>6</v>
      </c>
      <c r="P131">
        <f t="shared" si="14"/>
        <v>7</v>
      </c>
      <c r="Q131" t="b">
        <f>NOT(ISERROR(MATCH(LOWER(MID($I131,1,1)),{"a";"e";"i";"o";"u"},0)))</f>
        <v>0</v>
      </c>
      <c r="R131">
        <f t="shared" si="15"/>
        <v>15</v>
      </c>
      <c r="S131" t="b">
        <f>NOT(ISERROR(MATCH(LOWER(MID($I131,2,1)),{"a";"e";"i";"o";"u"},0)))</f>
        <v>1</v>
      </c>
      <c r="T131">
        <f t="shared" si="16"/>
        <v>14</v>
      </c>
    </row>
    <row r="132" spans="1:20">
      <c r="A132" t="s">
        <v>165</v>
      </c>
      <c r="B132" t="s">
        <v>166</v>
      </c>
      <c r="E132" t="s">
        <v>0</v>
      </c>
      <c r="F132" t="str">
        <f t="shared" si="17"/>
        <v>LOSER</v>
      </c>
      <c r="G132" t="str">
        <f t="shared" ref="G132:G195" si="18">CONCATENATE(SUBSTITUTE(A132,".",""),SUBSTITUTE(B132,".",""),SUBSTITUTE(C132,".",""),SUBSTITUTE(D132,".",""))</f>
        <v>PaulVitanyi</v>
      </c>
      <c r="H132" t="s">
        <v>165</v>
      </c>
      <c r="I132" t="s">
        <v>166</v>
      </c>
      <c r="J132">
        <f t="shared" ref="J132:J195" si="19">LEN(H132)</f>
        <v>4</v>
      </c>
      <c r="K132">
        <f t="shared" ref="K132:K195" si="20">CODE(LOWER(MID($H132,1,1)))-96</f>
        <v>16</v>
      </c>
      <c r="L132" t="b">
        <f>NOT(ISERROR(MATCH(LOWER(MID($H132,1,1)),{"a";"e";"i";"o";"u"},0)))</f>
        <v>0</v>
      </c>
      <c r="M132">
        <f t="shared" ref="M132:M195" si="21">CODE(LOWER(MID($H132,2,1)))-96</f>
        <v>1</v>
      </c>
      <c r="N132" t="b">
        <f>NOT(ISERROR(MATCH(LOWER(MID($H132,2,1)),{"a";"e";"i";"o";"u"},0)))</f>
        <v>1</v>
      </c>
      <c r="O132">
        <f t="shared" ref="O132:O195" si="22">LEN(I132)</f>
        <v>7</v>
      </c>
      <c r="P132">
        <f t="shared" ref="P132:P195" si="23">CODE(LOWER(MID($I132,1,1)))-96</f>
        <v>22</v>
      </c>
      <c r="Q132" t="b">
        <f>NOT(ISERROR(MATCH(LOWER(MID($I132,1,1)),{"a";"e";"i";"o";"u"},0)))</f>
        <v>0</v>
      </c>
      <c r="R132">
        <f t="shared" ref="R132:R195" si="24">CODE(LOWER(MID($I132,2,1)))-96</f>
        <v>9</v>
      </c>
      <c r="S132" t="b">
        <f>NOT(ISERROR(MATCH(LOWER(MID($I132,2,1)),{"a";"e";"i";"o";"u"},0)))</f>
        <v>1</v>
      </c>
      <c r="T132">
        <f t="shared" ref="T132:T195" si="25">LEN(H132)+LEN(I132)</f>
        <v>11</v>
      </c>
    </row>
    <row r="133" spans="1:20">
      <c r="A133" t="s">
        <v>167</v>
      </c>
      <c r="B133" t="s">
        <v>168</v>
      </c>
      <c r="E133" t="s">
        <v>1</v>
      </c>
      <c r="F133" t="str">
        <f t="shared" ref="F133:F196" si="26">IF(TRIM(E133)="+","WINNER","LOSER")</f>
        <v>WINNER</v>
      </c>
      <c r="G133" t="str">
        <f t="shared" si="18"/>
        <v>AnselmBlumer</v>
      </c>
      <c r="H133" t="s">
        <v>167</v>
      </c>
      <c r="I133" t="s">
        <v>168</v>
      </c>
      <c r="J133">
        <f t="shared" si="19"/>
        <v>6</v>
      </c>
      <c r="K133">
        <f t="shared" si="20"/>
        <v>1</v>
      </c>
      <c r="L133" t="b">
        <f>NOT(ISERROR(MATCH(LOWER(MID($H133,1,1)),{"a";"e";"i";"o";"u"},0)))</f>
        <v>1</v>
      </c>
      <c r="M133">
        <f t="shared" si="21"/>
        <v>14</v>
      </c>
      <c r="N133" t="b">
        <f>NOT(ISERROR(MATCH(LOWER(MID($H133,2,1)),{"a";"e";"i";"o";"u"},0)))</f>
        <v>0</v>
      </c>
      <c r="O133">
        <f t="shared" si="22"/>
        <v>6</v>
      </c>
      <c r="P133">
        <f t="shared" si="23"/>
        <v>2</v>
      </c>
      <c r="Q133" t="b">
        <f>NOT(ISERROR(MATCH(LOWER(MID($I133,1,1)),{"a";"e";"i";"o";"u"},0)))</f>
        <v>0</v>
      </c>
      <c r="R133">
        <f t="shared" si="24"/>
        <v>12</v>
      </c>
      <c r="S133" t="b">
        <f>NOT(ISERROR(MATCH(LOWER(MID($I133,2,1)),{"a";"e";"i";"o";"u"},0)))</f>
        <v>0</v>
      </c>
      <c r="T133">
        <f t="shared" si="25"/>
        <v>12</v>
      </c>
    </row>
    <row r="134" spans="1:20">
      <c r="A134" t="s">
        <v>169</v>
      </c>
      <c r="B134" t="s">
        <v>170</v>
      </c>
      <c r="E134" t="s">
        <v>1</v>
      </c>
      <c r="F134" t="str">
        <f t="shared" si="26"/>
        <v>WINNER</v>
      </c>
      <c r="G134" t="str">
        <f t="shared" si="18"/>
        <v>JeffJackson</v>
      </c>
      <c r="H134" t="s">
        <v>169</v>
      </c>
      <c r="I134" t="s">
        <v>170</v>
      </c>
      <c r="J134">
        <f t="shared" si="19"/>
        <v>4</v>
      </c>
      <c r="K134">
        <f t="shared" si="20"/>
        <v>10</v>
      </c>
      <c r="L134" t="b">
        <f>NOT(ISERROR(MATCH(LOWER(MID($H134,1,1)),{"a";"e";"i";"o";"u"},0)))</f>
        <v>0</v>
      </c>
      <c r="M134">
        <f t="shared" si="21"/>
        <v>5</v>
      </c>
      <c r="N134" t="b">
        <f>NOT(ISERROR(MATCH(LOWER(MID($H134,2,1)),{"a";"e";"i";"o";"u"},0)))</f>
        <v>1</v>
      </c>
      <c r="O134">
        <f t="shared" si="22"/>
        <v>7</v>
      </c>
      <c r="P134">
        <f t="shared" si="23"/>
        <v>10</v>
      </c>
      <c r="Q134" t="b">
        <f>NOT(ISERROR(MATCH(LOWER(MID($I134,1,1)),{"a";"e";"i";"o";"u"},0)))</f>
        <v>0</v>
      </c>
      <c r="R134">
        <f t="shared" si="24"/>
        <v>1</v>
      </c>
      <c r="S134" t="b">
        <f>NOT(ISERROR(MATCH(LOWER(MID($I134,2,1)),{"a";"e";"i";"o";"u"},0)))</f>
        <v>1</v>
      </c>
      <c r="T134">
        <f t="shared" si="25"/>
        <v>11</v>
      </c>
    </row>
    <row r="135" spans="1:20">
      <c r="A135" t="s">
        <v>175</v>
      </c>
      <c r="B135" t="s">
        <v>176</v>
      </c>
      <c r="E135" t="s">
        <v>0</v>
      </c>
      <c r="F135" t="str">
        <f t="shared" si="26"/>
        <v>LOSER</v>
      </c>
      <c r="G135" t="str">
        <f t="shared" si="18"/>
        <v>MatthiasHeger</v>
      </c>
      <c r="H135" t="s">
        <v>175</v>
      </c>
      <c r="I135" t="s">
        <v>176</v>
      </c>
      <c r="J135">
        <f t="shared" si="19"/>
        <v>8</v>
      </c>
      <c r="K135">
        <f t="shared" si="20"/>
        <v>13</v>
      </c>
      <c r="L135" t="b">
        <f>NOT(ISERROR(MATCH(LOWER(MID($H135,1,1)),{"a";"e";"i";"o";"u"},0)))</f>
        <v>0</v>
      </c>
      <c r="M135">
        <f t="shared" si="21"/>
        <v>1</v>
      </c>
      <c r="N135" t="b">
        <f>NOT(ISERROR(MATCH(LOWER(MID($H135,2,1)),{"a";"e";"i";"o";"u"},0)))</f>
        <v>1</v>
      </c>
      <c r="O135">
        <f t="shared" si="22"/>
        <v>5</v>
      </c>
      <c r="P135">
        <f t="shared" si="23"/>
        <v>8</v>
      </c>
      <c r="Q135" t="b">
        <f>NOT(ISERROR(MATCH(LOWER(MID($I135,1,1)),{"a";"e";"i";"o";"u"},0)))</f>
        <v>0</v>
      </c>
      <c r="R135">
        <f t="shared" si="24"/>
        <v>5</v>
      </c>
      <c r="S135" t="b">
        <f>NOT(ISERROR(MATCH(LOWER(MID($I135,2,1)),{"a";"e";"i";"o";"u"},0)))</f>
        <v>1</v>
      </c>
      <c r="T135">
        <f t="shared" si="25"/>
        <v>13</v>
      </c>
    </row>
    <row r="136" spans="1:20">
      <c r="A136" t="s">
        <v>177</v>
      </c>
      <c r="B136" t="s">
        <v>178</v>
      </c>
      <c r="E136" t="s">
        <v>1</v>
      </c>
      <c r="F136" t="str">
        <f t="shared" si="26"/>
        <v>WINNER</v>
      </c>
      <c r="G136" t="str">
        <f t="shared" si="18"/>
        <v>NicoloCesa-Bianchi</v>
      </c>
      <c r="H136" t="s">
        <v>177</v>
      </c>
      <c r="I136" t="s">
        <v>178</v>
      </c>
      <c r="J136">
        <f t="shared" si="19"/>
        <v>6</v>
      </c>
      <c r="K136">
        <f t="shared" si="20"/>
        <v>14</v>
      </c>
      <c r="L136" t="b">
        <f>NOT(ISERROR(MATCH(LOWER(MID($H136,1,1)),{"a";"e";"i";"o";"u"},0)))</f>
        <v>0</v>
      </c>
      <c r="M136">
        <f t="shared" si="21"/>
        <v>9</v>
      </c>
      <c r="N136" t="b">
        <f>NOT(ISERROR(MATCH(LOWER(MID($H136,2,1)),{"a";"e";"i";"o";"u"},0)))</f>
        <v>1</v>
      </c>
      <c r="O136">
        <f t="shared" si="22"/>
        <v>12</v>
      </c>
      <c r="P136">
        <f t="shared" si="23"/>
        <v>3</v>
      </c>
      <c r="Q136" t="b">
        <f>NOT(ISERROR(MATCH(LOWER(MID($I136,1,1)),{"a";"e";"i";"o";"u"},0)))</f>
        <v>0</v>
      </c>
      <c r="R136">
        <f t="shared" si="24"/>
        <v>5</v>
      </c>
      <c r="S136" t="b">
        <f>NOT(ISERROR(MATCH(LOWER(MID($I136,2,1)),{"a";"e";"i";"o";"u"},0)))</f>
        <v>1</v>
      </c>
      <c r="T136">
        <f t="shared" si="25"/>
        <v>18</v>
      </c>
    </row>
    <row r="137" spans="1:20">
      <c r="A137" t="s">
        <v>179</v>
      </c>
      <c r="B137" t="s">
        <v>180</v>
      </c>
      <c r="E137" t="s">
        <v>1</v>
      </c>
      <c r="F137" t="str">
        <f t="shared" si="26"/>
        <v>WINNER</v>
      </c>
      <c r="G137" t="str">
        <f t="shared" si="18"/>
        <v>DavidMontgomery</v>
      </c>
      <c r="H137" t="s">
        <v>179</v>
      </c>
      <c r="I137" t="s">
        <v>180</v>
      </c>
      <c r="J137">
        <f t="shared" si="19"/>
        <v>5</v>
      </c>
      <c r="K137">
        <f t="shared" si="20"/>
        <v>4</v>
      </c>
      <c r="L137" t="b">
        <f>NOT(ISERROR(MATCH(LOWER(MID($H137,1,1)),{"a";"e";"i";"o";"u"},0)))</f>
        <v>0</v>
      </c>
      <c r="M137">
        <f t="shared" si="21"/>
        <v>1</v>
      </c>
      <c r="N137" t="b">
        <f>NOT(ISERROR(MATCH(LOWER(MID($H137,2,1)),{"a";"e";"i";"o";"u"},0)))</f>
        <v>1</v>
      </c>
      <c r="O137">
        <f t="shared" si="22"/>
        <v>10</v>
      </c>
      <c r="P137">
        <f t="shared" si="23"/>
        <v>13</v>
      </c>
      <c r="Q137" t="b">
        <f>NOT(ISERROR(MATCH(LOWER(MID($I137,1,1)),{"a";"e";"i";"o";"u"},0)))</f>
        <v>0</v>
      </c>
      <c r="R137">
        <f t="shared" si="24"/>
        <v>15</v>
      </c>
      <c r="S137" t="b">
        <f>NOT(ISERROR(MATCH(LOWER(MID($I137,2,1)),{"a";"e";"i";"o";"u"},0)))</f>
        <v>1</v>
      </c>
      <c r="T137">
        <f t="shared" si="25"/>
        <v>15</v>
      </c>
    </row>
    <row r="138" spans="1:20">
      <c r="A138" t="s">
        <v>185</v>
      </c>
      <c r="B138" t="s">
        <v>186</v>
      </c>
      <c r="E138" t="s">
        <v>1</v>
      </c>
      <c r="F138" t="str">
        <f t="shared" si="26"/>
        <v>WINNER</v>
      </c>
      <c r="G138" t="str">
        <f t="shared" si="18"/>
        <v>KazushiIkeda</v>
      </c>
      <c r="H138" t="s">
        <v>185</v>
      </c>
      <c r="I138" t="s">
        <v>186</v>
      </c>
      <c r="J138">
        <f t="shared" si="19"/>
        <v>7</v>
      </c>
      <c r="K138">
        <f t="shared" si="20"/>
        <v>11</v>
      </c>
      <c r="L138" t="b">
        <f>NOT(ISERROR(MATCH(LOWER(MID($H138,1,1)),{"a";"e";"i";"o";"u"},0)))</f>
        <v>0</v>
      </c>
      <c r="M138">
        <f t="shared" si="21"/>
        <v>1</v>
      </c>
      <c r="N138" t="b">
        <f>NOT(ISERROR(MATCH(LOWER(MID($H138,2,1)),{"a";"e";"i";"o";"u"},0)))</f>
        <v>1</v>
      </c>
      <c r="O138">
        <f t="shared" si="22"/>
        <v>5</v>
      </c>
      <c r="P138">
        <f t="shared" si="23"/>
        <v>9</v>
      </c>
      <c r="Q138" t="b">
        <f>NOT(ISERROR(MATCH(LOWER(MID($I138,1,1)),{"a";"e";"i";"o";"u"},0)))</f>
        <v>1</v>
      </c>
      <c r="R138">
        <f t="shared" si="24"/>
        <v>11</v>
      </c>
      <c r="S138" t="b">
        <f>NOT(ISERROR(MATCH(LOWER(MID($I138,2,1)),{"a";"e";"i";"o";"u"},0)))</f>
        <v>0</v>
      </c>
      <c r="T138">
        <f t="shared" si="25"/>
        <v>12</v>
      </c>
    </row>
    <row r="139" spans="1:20">
      <c r="A139" t="s">
        <v>189</v>
      </c>
      <c r="B139" t="s">
        <v>190</v>
      </c>
      <c r="E139" t="s">
        <v>1</v>
      </c>
      <c r="F139" t="str">
        <f t="shared" si="26"/>
        <v>WINNER</v>
      </c>
      <c r="G139" t="str">
        <f t="shared" si="18"/>
        <v>Pang-ChiehChen</v>
      </c>
      <c r="H139" t="s">
        <v>189</v>
      </c>
      <c r="I139" t="s">
        <v>190</v>
      </c>
      <c r="J139">
        <f t="shared" si="19"/>
        <v>10</v>
      </c>
      <c r="K139">
        <f t="shared" si="20"/>
        <v>16</v>
      </c>
      <c r="L139" t="b">
        <f>NOT(ISERROR(MATCH(LOWER(MID($H139,1,1)),{"a";"e";"i";"o";"u"},0)))</f>
        <v>0</v>
      </c>
      <c r="M139">
        <f t="shared" si="21"/>
        <v>1</v>
      </c>
      <c r="N139" t="b">
        <f>NOT(ISERROR(MATCH(LOWER(MID($H139,2,1)),{"a";"e";"i";"o";"u"},0)))</f>
        <v>1</v>
      </c>
      <c r="O139">
        <f t="shared" si="22"/>
        <v>4</v>
      </c>
      <c r="P139">
        <f t="shared" si="23"/>
        <v>3</v>
      </c>
      <c r="Q139" t="b">
        <f>NOT(ISERROR(MATCH(LOWER(MID($I139,1,1)),{"a";"e";"i";"o";"u"},0)))</f>
        <v>0</v>
      </c>
      <c r="R139">
        <f t="shared" si="24"/>
        <v>8</v>
      </c>
      <c r="S139" t="b">
        <f>NOT(ISERROR(MATCH(LOWER(MID($I139,2,1)),{"a";"e";"i";"o";"u"},0)))</f>
        <v>0</v>
      </c>
      <c r="T139">
        <f t="shared" si="25"/>
        <v>14</v>
      </c>
    </row>
    <row r="140" spans="1:20">
      <c r="A140" t="s">
        <v>165</v>
      </c>
      <c r="B140" t="s">
        <v>191</v>
      </c>
      <c r="E140" t="s">
        <v>0</v>
      </c>
      <c r="F140" t="str">
        <f t="shared" si="26"/>
        <v>LOSER</v>
      </c>
      <c r="G140" t="str">
        <f t="shared" si="18"/>
        <v>PaulUtgoff</v>
      </c>
      <c r="H140" t="s">
        <v>165</v>
      </c>
      <c r="I140" t="s">
        <v>191</v>
      </c>
      <c r="J140">
        <f t="shared" si="19"/>
        <v>4</v>
      </c>
      <c r="K140">
        <f t="shared" si="20"/>
        <v>16</v>
      </c>
      <c r="L140" t="b">
        <f>NOT(ISERROR(MATCH(LOWER(MID($H140,1,1)),{"a";"e";"i";"o";"u"},0)))</f>
        <v>0</v>
      </c>
      <c r="M140">
        <f t="shared" si="21"/>
        <v>1</v>
      </c>
      <c r="N140" t="b">
        <f>NOT(ISERROR(MATCH(LOWER(MID($H140,2,1)),{"a";"e";"i";"o";"u"},0)))</f>
        <v>1</v>
      </c>
      <c r="O140">
        <f t="shared" si="22"/>
        <v>6</v>
      </c>
      <c r="P140">
        <f t="shared" si="23"/>
        <v>21</v>
      </c>
      <c r="Q140" t="b">
        <f>NOT(ISERROR(MATCH(LOWER(MID($I140,1,1)),{"a";"e";"i";"o";"u"},0)))</f>
        <v>1</v>
      </c>
      <c r="R140">
        <f t="shared" si="24"/>
        <v>20</v>
      </c>
      <c r="S140" t="b">
        <f>NOT(ISERROR(MATCH(LOWER(MID($I140,2,1)),{"a";"e";"i";"o";"u"},0)))</f>
        <v>0</v>
      </c>
      <c r="T140">
        <f t="shared" si="25"/>
        <v>10</v>
      </c>
    </row>
    <row r="141" spans="1:20">
      <c r="A141" t="s">
        <v>192</v>
      </c>
      <c r="B141" t="s">
        <v>193</v>
      </c>
      <c r="E141" t="s">
        <v>1</v>
      </c>
      <c r="F141" t="str">
        <f t="shared" si="26"/>
        <v>WINNER</v>
      </c>
      <c r="G141" t="str">
        <f t="shared" si="18"/>
        <v>JosephO'Sullivan</v>
      </c>
      <c r="H141" t="s">
        <v>192</v>
      </c>
      <c r="I141" t="s">
        <v>193</v>
      </c>
      <c r="J141">
        <f t="shared" si="19"/>
        <v>6</v>
      </c>
      <c r="K141">
        <f t="shared" si="20"/>
        <v>10</v>
      </c>
      <c r="L141" t="b">
        <f>NOT(ISERROR(MATCH(LOWER(MID($H141,1,1)),{"a";"e";"i";"o";"u"},0)))</f>
        <v>0</v>
      </c>
      <c r="M141">
        <f t="shared" si="21"/>
        <v>15</v>
      </c>
      <c r="N141" t="b">
        <f>NOT(ISERROR(MATCH(LOWER(MID($H141,2,1)),{"a";"e";"i";"o";"u"},0)))</f>
        <v>1</v>
      </c>
      <c r="O141">
        <f t="shared" si="22"/>
        <v>10</v>
      </c>
      <c r="P141">
        <f t="shared" si="23"/>
        <v>15</v>
      </c>
      <c r="Q141" t="b">
        <f>NOT(ISERROR(MATCH(LOWER(MID($I141,1,1)),{"a";"e";"i";"o";"u"},0)))</f>
        <v>1</v>
      </c>
      <c r="R141">
        <f t="shared" si="24"/>
        <v>-57</v>
      </c>
      <c r="S141" t="b">
        <f>NOT(ISERROR(MATCH(LOWER(MID($I141,2,1)),{"a";"e";"i";"o";"u"},0)))</f>
        <v>0</v>
      </c>
      <c r="T141">
        <f t="shared" si="25"/>
        <v>16</v>
      </c>
    </row>
    <row r="142" spans="1:20">
      <c r="A142" t="s">
        <v>194</v>
      </c>
      <c r="B142" t="s">
        <v>195</v>
      </c>
      <c r="E142" t="s">
        <v>0</v>
      </c>
      <c r="F142" t="str">
        <f t="shared" si="26"/>
        <v>LOSER</v>
      </c>
      <c r="G142" t="str">
        <f t="shared" si="18"/>
        <v>ToshiyasuMatsushima</v>
      </c>
      <c r="H142" t="s">
        <v>194</v>
      </c>
      <c r="I142" t="s">
        <v>195</v>
      </c>
      <c r="J142">
        <f t="shared" si="19"/>
        <v>9</v>
      </c>
      <c r="K142">
        <f t="shared" si="20"/>
        <v>20</v>
      </c>
      <c r="L142" t="b">
        <f>NOT(ISERROR(MATCH(LOWER(MID($H142,1,1)),{"a";"e";"i";"o";"u"},0)))</f>
        <v>0</v>
      </c>
      <c r="M142">
        <f t="shared" si="21"/>
        <v>15</v>
      </c>
      <c r="N142" t="b">
        <f>NOT(ISERROR(MATCH(LOWER(MID($H142,2,1)),{"a";"e";"i";"o";"u"},0)))</f>
        <v>1</v>
      </c>
      <c r="O142">
        <f t="shared" si="22"/>
        <v>10</v>
      </c>
      <c r="P142">
        <f t="shared" si="23"/>
        <v>13</v>
      </c>
      <c r="Q142" t="b">
        <f>NOT(ISERROR(MATCH(LOWER(MID($I142,1,1)),{"a";"e";"i";"o";"u"},0)))</f>
        <v>0</v>
      </c>
      <c r="R142">
        <f t="shared" si="24"/>
        <v>1</v>
      </c>
      <c r="S142" t="b">
        <f>NOT(ISERROR(MATCH(LOWER(MID($I142,2,1)),{"a";"e";"i";"o";"u"},0)))</f>
        <v>1</v>
      </c>
      <c r="T142">
        <f t="shared" si="25"/>
        <v>19</v>
      </c>
    </row>
    <row r="143" spans="1:20">
      <c r="A143" t="s">
        <v>199</v>
      </c>
      <c r="B143" t="s">
        <v>200</v>
      </c>
      <c r="E143" t="s">
        <v>1</v>
      </c>
      <c r="F143" t="str">
        <f t="shared" si="26"/>
        <v>WINNER</v>
      </c>
      <c r="G143" t="str">
        <f t="shared" si="18"/>
        <v>PhilLong</v>
      </c>
      <c r="H143" t="s">
        <v>199</v>
      </c>
      <c r="I143" t="s">
        <v>200</v>
      </c>
      <c r="J143">
        <f t="shared" si="19"/>
        <v>4</v>
      </c>
      <c r="K143">
        <f t="shared" si="20"/>
        <v>16</v>
      </c>
      <c r="L143" t="b">
        <f>NOT(ISERROR(MATCH(LOWER(MID($H143,1,1)),{"a";"e";"i";"o";"u"},0)))</f>
        <v>0</v>
      </c>
      <c r="M143">
        <f t="shared" si="21"/>
        <v>8</v>
      </c>
      <c r="N143" t="b">
        <f>NOT(ISERROR(MATCH(LOWER(MID($H143,2,1)),{"a";"e";"i";"o";"u"},0)))</f>
        <v>0</v>
      </c>
      <c r="O143">
        <f t="shared" si="22"/>
        <v>4</v>
      </c>
      <c r="P143">
        <f t="shared" si="23"/>
        <v>12</v>
      </c>
      <c r="Q143" t="b">
        <f>NOT(ISERROR(MATCH(LOWER(MID($I143,1,1)),{"a";"e";"i";"o";"u"},0)))</f>
        <v>0</v>
      </c>
      <c r="R143">
        <f t="shared" si="24"/>
        <v>15</v>
      </c>
      <c r="S143" t="b">
        <f>NOT(ISERROR(MATCH(LOWER(MID($I143,2,1)),{"a";"e";"i";"o";"u"},0)))</f>
        <v>1</v>
      </c>
      <c r="T143">
        <f t="shared" si="25"/>
        <v>8</v>
      </c>
    </row>
    <row r="144" spans="1:20">
      <c r="A144" t="s">
        <v>201</v>
      </c>
      <c r="B144" t="s">
        <v>202</v>
      </c>
      <c r="E144" t="s">
        <v>1</v>
      </c>
      <c r="F144" t="str">
        <f t="shared" si="26"/>
        <v>WINNER</v>
      </c>
      <c r="G144" t="str">
        <f t="shared" si="18"/>
        <v>TalGrossman</v>
      </c>
      <c r="H144" t="s">
        <v>201</v>
      </c>
      <c r="I144" t="s">
        <v>202</v>
      </c>
      <c r="J144">
        <f t="shared" si="19"/>
        <v>3</v>
      </c>
      <c r="K144">
        <f t="shared" si="20"/>
        <v>20</v>
      </c>
      <c r="L144" t="b">
        <f>NOT(ISERROR(MATCH(LOWER(MID($H144,1,1)),{"a";"e";"i";"o";"u"},0)))</f>
        <v>0</v>
      </c>
      <c r="M144">
        <f t="shared" si="21"/>
        <v>1</v>
      </c>
      <c r="N144" t="b">
        <f>NOT(ISERROR(MATCH(LOWER(MID($H144,2,1)),{"a";"e";"i";"o";"u"},0)))</f>
        <v>1</v>
      </c>
      <c r="O144">
        <f t="shared" si="22"/>
        <v>8</v>
      </c>
      <c r="P144">
        <f t="shared" si="23"/>
        <v>7</v>
      </c>
      <c r="Q144" t="b">
        <f>NOT(ISERROR(MATCH(LOWER(MID($I144,1,1)),{"a";"e";"i";"o";"u"},0)))</f>
        <v>0</v>
      </c>
      <c r="R144">
        <f t="shared" si="24"/>
        <v>18</v>
      </c>
      <c r="S144" t="b">
        <f>NOT(ISERROR(MATCH(LOWER(MID($I144,2,1)),{"a";"e";"i";"o";"u"},0)))</f>
        <v>0</v>
      </c>
      <c r="T144">
        <f t="shared" si="25"/>
        <v>11</v>
      </c>
    </row>
    <row r="145" spans="1:20">
      <c r="A145" t="s">
        <v>203</v>
      </c>
      <c r="B145" t="s">
        <v>204</v>
      </c>
      <c r="E145" t="s">
        <v>1</v>
      </c>
      <c r="F145" t="str">
        <f t="shared" si="26"/>
        <v>WINNER</v>
      </c>
      <c r="G145" t="str">
        <f t="shared" si="18"/>
        <v>DonnaSlonim</v>
      </c>
      <c r="H145" t="s">
        <v>203</v>
      </c>
      <c r="I145" t="s">
        <v>204</v>
      </c>
      <c r="J145">
        <f t="shared" si="19"/>
        <v>5</v>
      </c>
      <c r="K145">
        <f t="shared" si="20"/>
        <v>4</v>
      </c>
      <c r="L145" t="b">
        <f>NOT(ISERROR(MATCH(LOWER(MID($H145,1,1)),{"a";"e";"i";"o";"u"},0)))</f>
        <v>0</v>
      </c>
      <c r="M145">
        <f t="shared" si="21"/>
        <v>15</v>
      </c>
      <c r="N145" t="b">
        <f>NOT(ISERROR(MATCH(LOWER(MID($H145,2,1)),{"a";"e";"i";"o";"u"},0)))</f>
        <v>1</v>
      </c>
      <c r="O145">
        <f t="shared" si="22"/>
        <v>6</v>
      </c>
      <c r="P145">
        <f t="shared" si="23"/>
        <v>19</v>
      </c>
      <c r="Q145" t="b">
        <f>NOT(ISERROR(MATCH(LOWER(MID($I145,1,1)),{"a";"e";"i";"o";"u"},0)))</f>
        <v>0</v>
      </c>
      <c r="R145">
        <f t="shared" si="24"/>
        <v>12</v>
      </c>
      <c r="S145" t="b">
        <f>NOT(ISERROR(MATCH(LOWER(MID($I145,2,1)),{"a";"e";"i";"o";"u"},0)))</f>
        <v>0</v>
      </c>
      <c r="T145">
        <f t="shared" si="25"/>
        <v>11</v>
      </c>
    </row>
    <row r="146" spans="1:20">
      <c r="A146" t="s">
        <v>205</v>
      </c>
      <c r="B146" t="s">
        <v>206</v>
      </c>
      <c r="E146" t="s">
        <v>0</v>
      </c>
      <c r="F146" t="str">
        <f t="shared" si="26"/>
        <v>LOSER</v>
      </c>
      <c r="G146" t="str">
        <f t="shared" si="18"/>
        <v>TatsuoUnemi</v>
      </c>
      <c r="H146" t="s">
        <v>205</v>
      </c>
      <c r="I146" t="s">
        <v>206</v>
      </c>
      <c r="J146">
        <f t="shared" si="19"/>
        <v>6</v>
      </c>
      <c r="K146">
        <f t="shared" si="20"/>
        <v>20</v>
      </c>
      <c r="L146" t="b">
        <f>NOT(ISERROR(MATCH(LOWER(MID($H146,1,1)),{"a";"e";"i";"o";"u"},0)))</f>
        <v>0</v>
      </c>
      <c r="M146">
        <f t="shared" si="21"/>
        <v>1</v>
      </c>
      <c r="N146" t="b">
        <f>NOT(ISERROR(MATCH(LOWER(MID($H146,2,1)),{"a";"e";"i";"o";"u"},0)))</f>
        <v>1</v>
      </c>
      <c r="O146">
        <f t="shared" si="22"/>
        <v>5</v>
      </c>
      <c r="P146">
        <f t="shared" si="23"/>
        <v>21</v>
      </c>
      <c r="Q146" t="b">
        <f>NOT(ISERROR(MATCH(LOWER(MID($I146,1,1)),{"a";"e";"i";"o";"u"},0)))</f>
        <v>1</v>
      </c>
      <c r="R146">
        <f t="shared" si="24"/>
        <v>14</v>
      </c>
      <c r="S146" t="b">
        <f>NOT(ISERROR(MATCH(LOWER(MID($I146,2,1)),{"a";"e";"i";"o";"u"},0)))</f>
        <v>0</v>
      </c>
      <c r="T146">
        <f t="shared" si="25"/>
        <v>11</v>
      </c>
    </row>
    <row r="147" spans="1:20">
      <c r="A147" t="s">
        <v>207</v>
      </c>
      <c r="B147" t="s">
        <v>208</v>
      </c>
      <c r="E147" t="s">
        <v>1</v>
      </c>
      <c r="F147" t="str">
        <f t="shared" si="26"/>
        <v>WINNER</v>
      </c>
      <c r="G147" t="str">
        <f t="shared" si="18"/>
        <v>KrishnanPillaipakkamnatt</v>
      </c>
      <c r="H147" t="s">
        <v>207</v>
      </c>
      <c r="I147" t="s">
        <v>208</v>
      </c>
      <c r="J147">
        <f t="shared" si="19"/>
        <v>8</v>
      </c>
      <c r="K147">
        <f t="shared" si="20"/>
        <v>11</v>
      </c>
      <c r="L147" t="b">
        <f>NOT(ISERROR(MATCH(LOWER(MID($H147,1,1)),{"a";"e";"i";"o";"u"},0)))</f>
        <v>0</v>
      </c>
      <c r="M147">
        <f t="shared" si="21"/>
        <v>18</v>
      </c>
      <c r="N147" t="b">
        <f>NOT(ISERROR(MATCH(LOWER(MID($H147,2,1)),{"a";"e";"i";"o";"u"},0)))</f>
        <v>0</v>
      </c>
      <c r="O147">
        <f t="shared" si="22"/>
        <v>16</v>
      </c>
      <c r="P147">
        <f t="shared" si="23"/>
        <v>16</v>
      </c>
      <c r="Q147" t="b">
        <f>NOT(ISERROR(MATCH(LOWER(MID($I147,1,1)),{"a";"e";"i";"o";"u"},0)))</f>
        <v>0</v>
      </c>
      <c r="R147">
        <f t="shared" si="24"/>
        <v>9</v>
      </c>
      <c r="S147" t="b">
        <f>NOT(ISERROR(MATCH(LOWER(MID($I147,2,1)),{"a";"e";"i";"o";"u"},0)))</f>
        <v>1</v>
      </c>
      <c r="T147">
        <f t="shared" si="25"/>
        <v>24</v>
      </c>
    </row>
    <row r="148" spans="1:20">
      <c r="A148" t="s">
        <v>209</v>
      </c>
      <c r="B148" t="s">
        <v>210</v>
      </c>
      <c r="E148" t="s">
        <v>1</v>
      </c>
      <c r="F148" t="str">
        <f t="shared" si="26"/>
        <v>WINNER</v>
      </c>
      <c r="G148" t="str">
        <f t="shared" si="18"/>
        <v>LorenzaSaitta</v>
      </c>
      <c r="H148" t="s">
        <v>209</v>
      </c>
      <c r="I148" t="s">
        <v>210</v>
      </c>
      <c r="J148">
        <f t="shared" si="19"/>
        <v>7</v>
      </c>
      <c r="K148">
        <f t="shared" si="20"/>
        <v>12</v>
      </c>
      <c r="L148" t="b">
        <f>NOT(ISERROR(MATCH(LOWER(MID($H148,1,1)),{"a";"e";"i";"o";"u"},0)))</f>
        <v>0</v>
      </c>
      <c r="M148">
        <f t="shared" si="21"/>
        <v>15</v>
      </c>
      <c r="N148" t="b">
        <f>NOT(ISERROR(MATCH(LOWER(MID($H148,2,1)),{"a";"e";"i";"o";"u"},0)))</f>
        <v>1</v>
      </c>
      <c r="O148">
        <f t="shared" si="22"/>
        <v>6</v>
      </c>
      <c r="P148">
        <f t="shared" si="23"/>
        <v>19</v>
      </c>
      <c r="Q148" t="b">
        <f>NOT(ISERROR(MATCH(LOWER(MID($I148,1,1)),{"a";"e";"i";"o";"u"},0)))</f>
        <v>0</v>
      </c>
      <c r="R148">
        <f t="shared" si="24"/>
        <v>1</v>
      </c>
      <c r="S148" t="b">
        <f>NOT(ISERROR(MATCH(LOWER(MID($I148,2,1)),{"a";"e";"i";"o";"u"},0)))</f>
        <v>1</v>
      </c>
      <c r="T148">
        <f t="shared" si="25"/>
        <v>13</v>
      </c>
    </row>
    <row r="149" spans="1:20">
      <c r="A149" t="s">
        <v>211</v>
      </c>
      <c r="B149" t="s">
        <v>212</v>
      </c>
      <c r="E149" t="s">
        <v>1</v>
      </c>
      <c r="F149" t="str">
        <f t="shared" si="26"/>
        <v>WINNER</v>
      </c>
      <c r="G149" t="str">
        <f t="shared" si="18"/>
        <v>UsamaFayyad</v>
      </c>
      <c r="H149" t="s">
        <v>211</v>
      </c>
      <c r="I149" t="s">
        <v>212</v>
      </c>
      <c r="J149">
        <f t="shared" si="19"/>
        <v>5</v>
      </c>
      <c r="K149">
        <f t="shared" si="20"/>
        <v>21</v>
      </c>
      <c r="L149" t="b">
        <f>NOT(ISERROR(MATCH(LOWER(MID($H149,1,1)),{"a";"e";"i";"o";"u"},0)))</f>
        <v>1</v>
      </c>
      <c r="M149">
        <f t="shared" si="21"/>
        <v>19</v>
      </c>
      <c r="N149" t="b">
        <f>NOT(ISERROR(MATCH(LOWER(MID($H149,2,1)),{"a";"e";"i";"o";"u"},0)))</f>
        <v>0</v>
      </c>
      <c r="O149">
        <f t="shared" si="22"/>
        <v>6</v>
      </c>
      <c r="P149">
        <f t="shared" si="23"/>
        <v>6</v>
      </c>
      <c r="Q149" t="b">
        <f>NOT(ISERROR(MATCH(LOWER(MID($I149,1,1)),{"a";"e";"i";"o";"u"},0)))</f>
        <v>0</v>
      </c>
      <c r="R149">
        <f t="shared" si="24"/>
        <v>1</v>
      </c>
      <c r="S149" t="b">
        <f>NOT(ISERROR(MATCH(LOWER(MID($I149,2,1)),{"a";"e";"i";"o";"u"},0)))</f>
        <v>1</v>
      </c>
      <c r="T149">
        <f t="shared" si="25"/>
        <v>11</v>
      </c>
    </row>
    <row r="150" spans="1:20">
      <c r="A150" t="s">
        <v>213</v>
      </c>
      <c r="B150" t="s">
        <v>214</v>
      </c>
      <c r="E150" t="s">
        <v>1</v>
      </c>
      <c r="F150" t="str">
        <f t="shared" si="26"/>
        <v>WINNER</v>
      </c>
      <c r="G150" t="str">
        <f t="shared" si="18"/>
        <v>JudeShavlik</v>
      </c>
      <c r="H150" t="s">
        <v>213</v>
      </c>
      <c r="I150" t="s">
        <v>214</v>
      </c>
      <c r="J150">
        <f t="shared" si="19"/>
        <v>4</v>
      </c>
      <c r="K150">
        <f t="shared" si="20"/>
        <v>10</v>
      </c>
      <c r="L150" t="b">
        <f>NOT(ISERROR(MATCH(LOWER(MID($H150,1,1)),{"a";"e";"i";"o";"u"},0)))</f>
        <v>0</v>
      </c>
      <c r="M150">
        <f t="shared" si="21"/>
        <v>21</v>
      </c>
      <c r="N150" t="b">
        <f>NOT(ISERROR(MATCH(LOWER(MID($H150,2,1)),{"a";"e";"i";"o";"u"},0)))</f>
        <v>1</v>
      </c>
      <c r="O150">
        <f t="shared" si="22"/>
        <v>7</v>
      </c>
      <c r="P150">
        <f t="shared" si="23"/>
        <v>19</v>
      </c>
      <c r="Q150" t="b">
        <f>NOT(ISERROR(MATCH(LOWER(MID($I150,1,1)),{"a";"e";"i";"o";"u"},0)))</f>
        <v>0</v>
      </c>
      <c r="R150">
        <f t="shared" si="24"/>
        <v>8</v>
      </c>
      <c r="S150" t="b">
        <f>NOT(ISERROR(MATCH(LOWER(MID($I150,2,1)),{"a";"e";"i";"o";"u"},0)))</f>
        <v>0</v>
      </c>
      <c r="T150">
        <f t="shared" si="25"/>
        <v>11</v>
      </c>
    </row>
    <row r="151" spans="1:20">
      <c r="A151" t="s">
        <v>179</v>
      </c>
      <c r="B151" t="s">
        <v>215</v>
      </c>
      <c r="E151" t="s">
        <v>1</v>
      </c>
      <c r="F151" t="str">
        <f t="shared" si="26"/>
        <v>WINNER</v>
      </c>
      <c r="G151" t="str">
        <f t="shared" si="18"/>
        <v>DavidHelmbold</v>
      </c>
      <c r="H151" t="s">
        <v>179</v>
      </c>
      <c r="I151" t="s">
        <v>215</v>
      </c>
      <c r="J151">
        <f t="shared" si="19"/>
        <v>5</v>
      </c>
      <c r="K151">
        <f t="shared" si="20"/>
        <v>4</v>
      </c>
      <c r="L151" t="b">
        <f>NOT(ISERROR(MATCH(LOWER(MID($H151,1,1)),{"a";"e";"i";"o";"u"},0)))</f>
        <v>0</v>
      </c>
      <c r="M151">
        <f t="shared" si="21"/>
        <v>1</v>
      </c>
      <c r="N151" t="b">
        <f>NOT(ISERROR(MATCH(LOWER(MID($H151,2,1)),{"a";"e";"i";"o";"u"},0)))</f>
        <v>1</v>
      </c>
      <c r="O151">
        <f t="shared" si="22"/>
        <v>8</v>
      </c>
      <c r="P151">
        <f t="shared" si="23"/>
        <v>8</v>
      </c>
      <c r="Q151" t="b">
        <f>NOT(ISERROR(MATCH(LOWER(MID($I151,1,1)),{"a";"e";"i";"o";"u"},0)))</f>
        <v>0</v>
      </c>
      <c r="R151">
        <f t="shared" si="24"/>
        <v>5</v>
      </c>
      <c r="S151" t="b">
        <f>NOT(ISERROR(MATCH(LOWER(MID($I151,2,1)),{"a";"e";"i";"o";"u"},0)))</f>
        <v>1</v>
      </c>
      <c r="T151">
        <f t="shared" si="25"/>
        <v>13</v>
      </c>
    </row>
    <row r="152" spans="1:20">
      <c r="A152" t="s">
        <v>216</v>
      </c>
      <c r="B152" t="s">
        <v>217</v>
      </c>
      <c r="E152" t="s">
        <v>0</v>
      </c>
      <c r="F152" t="str">
        <f t="shared" si="26"/>
        <v>LOSER</v>
      </c>
      <c r="G152" t="str">
        <f t="shared" si="18"/>
        <v>GrigorisKarakoulas</v>
      </c>
      <c r="H152" t="s">
        <v>216</v>
      </c>
      <c r="I152" t="s">
        <v>217</v>
      </c>
      <c r="J152">
        <f t="shared" si="19"/>
        <v>8</v>
      </c>
      <c r="K152">
        <f t="shared" si="20"/>
        <v>7</v>
      </c>
      <c r="L152" t="b">
        <f>NOT(ISERROR(MATCH(LOWER(MID($H152,1,1)),{"a";"e";"i";"o";"u"},0)))</f>
        <v>0</v>
      </c>
      <c r="M152">
        <f t="shared" si="21"/>
        <v>18</v>
      </c>
      <c r="N152" t="b">
        <f>NOT(ISERROR(MATCH(LOWER(MID($H152,2,1)),{"a";"e";"i";"o";"u"},0)))</f>
        <v>0</v>
      </c>
      <c r="O152">
        <f t="shared" si="22"/>
        <v>10</v>
      </c>
      <c r="P152">
        <f t="shared" si="23"/>
        <v>11</v>
      </c>
      <c r="Q152" t="b">
        <f>NOT(ISERROR(MATCH(LOWER(MID($I152,1,1)),{"a";"e";"i";"o";"u"},0)))</f>
        <v>0</v>
      </c>
      <c r="R152">
        <f t="shared" si="24"/>
        <v>1</v>
      </c>
      <c r="S152" t="b">
        <f>NOT(ISERROR(MATCH(LOWER(MID($I152,2,1)),{"a";"e";"i";"o";"u"},0)))</f>
        <v>1</v>
      </c>
      <c r="T152">
        <f t="shared" si="25"/>
        <v>18</v>
      </c>
    </row>
    <row r="153" spans="1:20">
      <c r="A153" t="s">
        <v>218</v>
      </c>
      <c r="B153" t="s">
        <v>219</v>
      </c>
      <c r="E153" t="s">
        <v>1</v>
      </c>
      <c r="F153" t="str">
        <f t="shared" si="26"/>
        <v>WINNER</v>
      </c>
      <c r="G153" t="str">
        <f t="shared" si="18"/>
        <v>TomHancock</v>
      </c>
      <c r="H153" t="s">
        <v>218</v>
      </c>
      <c r="I153" t="s">
        <v>219</v>
      </c>
      <c r="J153">
        <f t="shared" si="19"/>
        <v>3</v>
      </c>
      <c r="K153">
        <f t="shared" si="20"/>
        <v>20</v>
      </c>
      <c r="L153" t="b">
        <f>NOT(ISERROR(MATCH(LOWER(MID($H153,1,1)),{"a";"e";"i";"o";"u"},0)))</f>
        <v>0</v>
      </c>
      <c r="M153">
        <f t="shared" si="21"/>
        <v>15</v>
      </c>
      <c r="N153" t="b">
        <f>NOT(ISERROR(MATCH(LOWER(MID($H153,2,1)),{"a";"e";"i";"o";"u"},0)))</f>
        <v>1</v>
      </c>
      <c r="O153">
        <f t="shared" si="22"/>
        <v>7</v>
      </c>
      <c r="P153">
        <f t="shared" si="23"/>
        <v>8</v>
      </c>
      <c r="Q153" t="b">
        <f>NOT(ISERROR(MATCH(LOWER(MID($I153,1,1)),{"a";"e";"i";"o";"u"},0)))</f>
        <v>0</v>
      </c>
      <c r="R153">
        <f t="shared" si="24"/>
        <v>1</v>
      </c>
      <c r="S153" t="b">
        <f>NOT(ISERROR(MATCH(LOWER(MID($I153,2,1)),{"a";"e";"i";"o";"u"},0)))</f>
        <v>1</v>
      </c>
      <c r="T153">
        <f t="shared" si="25"/>
        <v>10</v>
      </c>
    </row>
    <row r="154" spans="1:20">
      <c r="A154" t="s">
        <v>220</v>
      </c>
      <c r="B154" t="s">
        <v>221</v>
      </c>
      <c r="E154" t="s">
        <v>1</v>
      </c>
      <c r="F154" t="str">
        <f t="shared" si="26"/>
        <v>WINNER</v>
      </c>
      <c r="G154" t="str">
        <f t="shared" si="18"/>
        <v>DragoIndjic</v>
      </c>
      <c r="H154" t="s">
        <v>220</v>
      </c>
      <c r="I154" t="s">
        <v>221</v>
      </c>
      <c r="J154">
        <f t="shared" si="19"/>
        <v>5</v>
      </c>
      <c r="K154">
        <f t="shared" si="20"/>
        <v>4</v>
      </c>
      <c r="L154" t="b">
        <f>NOT(ISERROR(MATCH(LOWER(MID($H154,1,1)),{"a";"e";"i";"o";"u"},0)))</f>
        <v>0</v>
      </c>
      <c r="M154">
        <f t="shared" si="21"/>
        <v>18</v>
      </c>
      <c r="N154" t="b">
        <f>NOT(ISERROR(MATCH(LOWER(MID($H154,2,1)),{"a";"e";"i";"o";"u"},0)))</f>
        <v>0</v>
      </c>
      <c r="O154">
        <f t="shared" si="22"/>
        <v>6</v>
      </c>
      <c r="P154">
        <f t="shared" si="23"/>
        <v>9</v>
      </c>
      <c r="Q154" t="b">
        <f>NOT(ISERROR(MATCH(LOWER(MID($I154,1,1)),{"a";"e";"i";"o";"u"},0)))</f>
        <v>1</v>
      </c>
      <c r="R154">
        <f t="shared" si="24"/>
        <v>14</v>
      </c>
      <c r="S154" t="b">
        <f>NOT(ISERROR(MATCH(LOWER(MID($I154,2,1)),{"a";"e";"i";"o";"u"},0)))</f>
        <v>0</v>
      </c>
      <c r="T154">
        <f t="shared" si="25"/>
        <v>11</v>
      </c>
    </row>
    <row r="155" spans="1:20">
      <c r="A155" t="s">
        <v>222</v>
      </c>
      <c r="B155" t="s">
        <v>223</v>
      </c>
      <c r="E155" t="s">
        <v>1</v>
      </c>
      <c r="F155" t="str">
        <f t="shared" si="26"/>
        <v>WINNER</v>
      </c>
      <c r="G155" t="str">
        <f t="shared" si="18"/>
        <v>GaryWeiss</v>
      </c>
      <c r="H155" t="s">
        <v>222</v>
      </c>
      <c r="I155" t="s">
        <v>223</v>
      </c>
      <c r="J155">
        <f t="shared" si="19"/>
        <v>4</v>
      </c>
      <c r="K155">
        <f t="shared" si="20"/>
        <v>7</v>
      </c>
      <c r="L155" t="b">
        <f>NOT(ISERROR(MATCH(LOWER(MID($H155,1,1)),{"a";"e";"i";"o";"u"},0)))</f>
        <v>0</v>
      </c>
      <c r="M155">
        <f t="shared" si="21"/>
        <v>1</v>
      </c>
      <c r="N155" t="b">
        <f>NOT(ISERROR(MATCH(LOWER(MID($H155,2,1)),{"a";"e";"i";"o";"u"},0)))</f>
        <v>1</v>
      </c>
      <c r="O155">
        <f t="shared" si="22"/>
        <v>5</v>
      </c>
      <c r="P155">
        <f t="shared" si="23"/>
        <v>23</v>
      </c>
      <c r="Q155" t="b">
        <f>NOT(ISERROR(MATCH(LOWER(MID($I155,1,1)),{"a";"e";"i";"o";"u"},0)))</f>
        <v>0</v>
      </c>
      <c r="R155">
        <f t="shared" si="24"/>
        <v>5</v>
      </c>
      <c r="S155" t="b">
        <f>NOT(ISERROR(MATCH(LOWER(MID($I155,2,1)),{"a";"e";"i";"o";"u"},0)))</f>
        <v>1</v>
      </c>
      <c r="T155">
        <f t="shared" si="25"/>
        <v>9</v>
      </c>
    </row>
    <row r="156" spans="1:20">
      <c r="A156" t="s">
        <v>224</v>
      </c>
      <c r="B156" t="s">
        <v>225</v>
      </c>
      <c r="E156" t="s">
        <v>1</v>
      </c>
      <c r="F156" t="str">
        <f t="shared" si="26"/>
        <v>WINNER</v>
      </c>
      <c r="G156" t="str">
        <f t="shared" si="18"/>
        <v>FrankStephan</v>
      </c>
      <c r="H156" t="s">
        <v>224</v>
      </c>
      <c r="I156" t="s">
        <v>225</v>
      </c>
      <c r="J156">
        <f t="shared" si="19"/>
        <v>5</v>
      </c>
      <c r="K156">
        <f t="shared" si="20"/>
        <v>6</v>
      </c>
      <c r="L156" t="b">
        <f>NOT(ISERROR(MATCH(LOWER(MID($H156,1,1)),{"a";"e";"i";"o";"u"},0)))</f>
        <v>0</v>
      </c>
      <c r="M156">
        <f t="shared" si="21"/>
        <v>18</v>
      </c>
      <c r="N156" t="b">
        <f>NOT(ISERROR(MATCH(LOWER(MID($H156,2,1)),{"a";"e";"i";"o";"u"},0)))</f>
        <v>0</v>
      </c>
      <c r="O156">
        <f t="shared" si="22"/>
        <v>7</v>
      </c>
      <c r="P156">
        <f t="shared" si="23"/>
        <v>19</v>
      </c>
      <c r="Q156" t="b">
        <f>NOT(ISERROR(MATCH(LOWER(MID($I156,1,1)),{"a";"e";"i";"o";"u"},0)))</f>
        <v>0</v>
      </c>
      <c r="R156">
        <f t="shared" si="24"/>
        <v>20</v>
      </c>
      <c r="S156" t="b">
        <f>NOT(ISERROR(MATCH(LOWER(MID($I156,2,1)),{"a";"e";"i";"o";"u"},0)))</f>
        <v>0</v>
      </c>
      <c r="T156">
        <f t="shared" si="25"/>
        <v>12</v>
      </c>
    </row>
    <row r="157" spans="1:20">
      <c r="A157" t="s">
        <v>226</v>
      </c>
      <c r="B157" t="s">
        <v>227</v>
      </c>
      <c r="E157" t="s">
        <v>0</v>
      </c>
      <c r="F157" t="str">
        <f t="shared" si="26"/>
        <v>LOSER</v>
      </c>
      <c r="G157" t="str">
        <f t="shared" si="18"/>
        <v>KenjiYamanishi</v>
      </c>
      <c r="H157" t="s">
        <v>226</v>
      </c>
      <c r="I157" t="s">
        <v>227</v>
      </c>
      <c r="J157">
        <f t="shared" si="19"/>
        <v>5</v>
      </c>
      <c r="K157">
        <f t="shared" si="20"/>
        <v>11</v>
      </c>
      <c r="L157" t="b">
        <f>NOT(ISERROR(MATCH(LOWER(MID($H157,1,1)),{"a";"e";"i";"o";"u"},0)))</f>
        <v>0</v>
      </c>
      <c r="M157">
        <f t="shared" si="21"/>
        <v>5</v>
      </c>
      <c r="N157" t="b">
        <f>NOT(ISERROR(MATCH(LOWER(MID($H157,2,1)),{"a";"e";"i";"o";"u"},0)))</f>
        <v>1</v>
      </c>
      <c r="O157">
        <f t="shared" si="22"/>
        <v>9</v>
      </c>
      <c r="P157">
        <f t="shared" si="23"/>
        <v>25</v>
      </c>
      <c r="Q157" t="b">
        <f>NOT(ISERROR(MATCH(LOWER(MID($I157,1,1)),{"a";"e";"i";"o";"u"},0)))</f>
        <v>0</v>
      </c>
      <c r="R157">
        <f t="shared" si="24"/>
        <v>1</v>
      </c>
      <c r="S157" t="b">
        <f>NOT(ISERROR(MATCH(LOWER(MID($I157,2,1)),{"a";"e";"i";"o";"u"},0)))</f>
        <v>1</v>
      </c>
      <c r="T157">
        <f t="shared" si="25"/>
        <v>14</v>
      </c>
    </row>
    <row r="158" spans="1:20">
      <c r="A158" t="s">
        <v>230</v>
      </c>
      <c r="B158" t="s">
        <v>231</v>
      </c>
      <c r="E158" t="s">
        <v>1</v>
      </c>
      <c r="F158" t="str">
        <f t="shared" si="26"/>
        <v>WINNER</v>
      </c>
      <c r="G158" t="str">
        <f t="shared" si="18"/>
        <v>YoramSinger</v>
      </c>
      <c r="H158" t="s">
        <v>230</v>
      </c>
      <c r="I158" t="s">
        <v>231</v>
      </c>
      <c r="J158">
        <f t="shared" si="19"/>
        <v>5</v>
      </c>
      <c r="K158">
        <f t="shared" si="20"/>
        <v>25</v>
      </c>
      <c r="L158" t="b">
        <f>NOT(ISERROR(MATCH(LOWER(MID($H158,1,1)),{"a";"e";"i";"o";"u"},0)))</f>
        <v>0</v>
      </c>
      <c r="M158">
        <f t="shared" si="21"/>
        <v>15</v>
      </c>
      <c r="N158" t="b">
        <f>NOT(ISERROR(MATCH(LOWER(MID($H158,2,1)),{"a";"e";"i";"o";"u"},0)))</f>
        <v>1</v>
      </c>
      <c r="O158">
        <f t="shared" si="22"/>
        <v>6</v>
      </c>
      <c r="P158">
        <f t="shared" si="23"/>
        <v>19</v>
      </c>
      <c r="Q158" t="b">
        <f>NOT(ISERROR(MATCH(LOWER(MID($I158,1,1)),{"a";"e";"i";"o";"u"},0)))</f>
        <v>0</v>
      </c>
      <c r="R158">
        <f t="shared" si="24"/>
        <v>9</v>
      </c>
      <c r="S158" t="b">
        <f>NOT(ISERROR(MATCH(LOWER(MID($I158,2,1)),{"a";"e";"i";"o";"u"},0)))</f>
        <v>1</v>
      </c>
      <c r="T158">
        <f t="shared" si="25"/>
        <v>11</v>
      </c>
    </row>
    <row r="159" spans="1:20">
      <c r="A159" t="s">
        <v>234</v>
      </c>
      <c r="B159" t="s">
        <v>235</v>
      </c>
      <c r="E159" t="s">
        <v>1</v>
      </c>
      <c r="F159" t="str">
        <f t="shared" si="26"/>
        <v>WINNER</v>
      </c>
      <c r="G159" t="str">
        <f t="shared" si="18"/>
        <v>KateGoelz</v>
      </c>
      <c r="H159" t="s">
        <v>234</v>
      </c>
      <c r="I159" t="s">
        <v>235</v>
      </c>
      <c r="J159">
        <f t="shared" si="19"/>
        <v>4</v>
      </c>
      <c r="K159">
        <f t="shared" si="20"/>
        <v>11</v>
      </c>
      <c r="L159" t="b">
        <f>NOT(ISERROR(MATCH(LOWER(MID($H159,1,1)),{"a";"e";"i";"o";"u"},0)))</f>
        <v>0</v>
      </c>
      <c r="M159">
        <f t="shared" si="21"/>
        <v>1</v>
      </c>
      <c r="N159" t="b">
        <f>NOT(ISERROR(MATCH(LOWER(MID($H159,2,1)),{"a";"e";"i";"o";"u"},0)))</f>
        <v>1</v>
      </c>
      <c r="O159">
        <f t="shared" si="22"/>
        <v>5</v>
      </c>
      <c r="P159">
        <f t="shared" si="23"/>
        <v>7</v>
      </c>
      <c r="Q159" t="b">
        <f>NOT(ISERROR(MATCH(LOWER(MID($I159,1,1)),{"a";"e";"i";"o";"u"},0)))</f>
        <v>0</v>
      </c>
      <c r="R159">
        <f t="shared" si="24"/>
        <v>15</v>
      </c>
      <c r="S159" t="b">
        <f>NOT(ISERROR(MATCH(LOWER(MID($I159,2,1)),{"a";"e";"i";"o";"u"},0)))</f>
        <v>1</v>
      </c>
      <c r="T159">
        <f t="shared" si="25"/>
        <v>9</v>
      </c>
    </row>
    <row r="160" spans="1:20">
      <c r="A160" t="s">
        <v>236</v>
      </c>
      <c r="B160" t="s">
        <v>237</v>
      </c>
      <c r="E160" t="s">
        <v>1</v>
      </c>
      <c r="F160" t="str">
        <f t="shared" si="26"/>
        <v>WINNER</v>
      </c>
      <c r="G160" t="str">
        <f t="shared" si="18"/>
        <v>RoniKhardon</v>
      </c>
      <c r="H160" t="s">
        <v>236</v>
      </c>
      <c r="I160" t="s">
        <v>237</v>
      </c>
      <c r="J160">
        <f t="shared" si="19"/>
        <v>4</v>
      </c>
      <c r="K160">
        <f t="shared" si="20"/>
        <v>18</v>
      </c>
      <c r="L160" t="b">
        <f>NOT(ISERROR(MATCH(LOWER(MID($H160,1,1)),{"a";"e";"i";"o";"u"},0)))</f>
        <v>0</v>
      </c>
      <c r="M160">
        <f t="shared" si="21"/>
        <v>15</v>
      </c>
      <c r="N160" t="b">
        <f>NOT(ISERROR(MATCH(LOWER(MID($H160,2,1)),{"a";"e";"i";"o";"u"},0)))</f>
        <v>1</v>
      </c>
      <c r="O160">
        <f t="shared" si="22"/>
        <v>7</v>
      </c>
      <c r="P160">
        <f t="shared" si="23"/>
        <v>11</v>
      </c>
      <c r="Q160" t="b">
        <f>NOT(ISERROR(MATCH(LOWER(MID($I160,1,1)),{"a";"e";"i";"o";"u"},0)))</f>
        <v>0</v>
      </c>
      <c r="R160">
        <f t="shared" si="24"/>
        <v>8</v>
      </c>
      <c r="S160" t="b">
        <f>NOT(ISERROR(MATCH(LOWER(MID($I160,2,1)),{"a";"e";"i";"o";"u"},0)))</f>
        <v>0</v>
      </c>
      <c r="T160">
        <f t="shared" si="25"/>
        <v>11</v>
      </c>
    </row>
    <row r="161" spans="1:20">
      <c r="A161" t="s">
        <v>238</v>
      </c>
      <c r="B161" t="s">
        <v>239</v>
      </c>
      <c r="E161" t="s">
        <v>1</v>
      </c>
      <c r="F161" t="str">
        <f t="shared" si="26"/>
        <v>WINNER</v>
      </c>
      <c r="G161" t="str">
        <f t="shared" si="18"/>
        <v>NikolayNikolaev</v>
      </c>
      <c r="H161" t="s">
        <v>238</v>
      </c>
      <c r="I161" t="s">
        <v>239</v>
      </c>
      <c r="J161">
        <f t="shared" si="19"/>
        <v>7</v>
      </c>
      <c r="K161">
        <f t="shared" si="20"/>
        <v>14</v>
      </c>
      <c r="L161" t="b">
        <f>NOT(ISERROR(MATCH(LOWER(MID($H161,1,1)),{"a";"e";"i";"o";"u"},0)))</f>
        <v>0</v>
      </c>
      <c r="M161">
        <f t="shared" si="21"/>
        <v>9</v>
      </c>
      <c r="N161" t="b">
        <f>NOT(ISERROR(MATCH(LOWER(MID($H161,2,1)),{"a";"e";"i";"o";"u"},0)))</f>
        <v>1</v>
      </c>
      <c r="O161">
        <f t="shared" si="22"/>
        <v>8</v>
      </c>
      <c r="P161">
        <f t="shared" si="23"/>
        <v>14</v>
      </c>
      <c r="Q161" t="b">
        <f>NOT(ISERROR(MATCH(LOWER(MID($I161,1,1)),{"a";"e";"i";"o";"u"},0)))</f>
        <v>0</v>
      </c>
      <c r="R161">
        <f t="shared" si="24"/>
        <v>9</v>
      </c>
      <c r="S161" t="b">
        <f>NOT(ISERROR(MATCH(LOWER(MID($I161,2,1)),{"a";"e";"i";"o";"u"},0)))</f>
        <v>1</v>
      </c>
      <c r="T161">
        <f t="shared" si="25"/>
        <v>15</v>
      </c>
    </row>
    <row r="162" spans="1:20">
      <c r="A162" t="s">
        <v>242</v>
      </c>
      <c r="B162" t="s">
        <v>164</v>
      </c>
      <c r="E162" t="s">
        <v>1</v>
      </c>
      <c r="F162" t="str">
        <f t="shared" si="26"/>
        <v>WINNER</v>
      </c>
      <c r="G162" t="str">
        <f t="shared" si="18"/>
        <v>DianaGordon</v>
      </c>
      <c r="H162" t="s">
        <v>242</v>
      </c>
      <c r="I162" t="s">
        <v>164</v>
      </c>
      <c r="J162">
        <f t="shared" si="19"/>
        <v>5</v>
      </c>
      <c r="K162">
        <f t="shared" si="20"/>
        <v>4</v>
      </c>
      <c r="L162" t="b">
        <f>NOT(ISERROR(MATCH(LOWER(MID($H162,1,1)),{"a";"e";"i";"o";"u"},0)))</f>
        <v>0</v>
      </c>
      <c r="M162">
        <f t="shared" si="21"/>
        <v>9</v>
      </c>
      <c r="N162" t="b">
        <f>NOT(ISERROR(MATCH(LOWER(MID($H162,2,1)),{"a";"e";"i";"o";"u"},0)))</f>
        <v>1</v>
      </c>
      <c r="O162">
        <f t="shared" si="22"/>
        <v>6</v>
      </c>
      <c r="P162">
        <f t="shared" si="23"/>
        <v>7</v>
      </c>
      <c r="Q162" t="b">
        <f>NOT(ISERROR(MATCH(LOWER(MID($I162,1,1)),{"a";"e";"i";"o";"u"},0)))</f>
        <v>0</v>
      </c>
      <c r="R162">
        <f t="shared" si="24"/>
        <v>15</v>
      </c>
      <c r="S162" t="b">
        <f>NOT(ISERROR(MATCH(LOWER(MID($I162,2,1)),{"a";"e";"i";"o";"u"},0)))</f>
        <v>1</v>
      </c>
      <c r="T162">
        <f t="shared" si="25"/>
        <v>11</v>
      </c>
    </row>
    <row r="163" spans="1:20">
      <c r="A163" t="s">
        <v>243</v>
      </c>
      <c r="B163" t="s">
        <v>244</v>
      </c>
      <c r="E163" t="s">
        <v>1</v>
      </c>
      <c r="F163" t="str">
        <f t="shared" si="26"/>
        <v>WINNER</v>
      </c>
      <c r="G163" t="str">
        <f t="shared" si="18"/>
        <v>ClaireCardie</v>
      </c>
      <c r="H163" t="s">
        <v>243</v>
      </c>
      <c r="I163" t="s">
        <v>244</v>
      </c>
      <c r="J163">
        <f t="shared" si="19"/>
        <v>6</v>
      </c>
      <c r="K163">
        <f t="shared" si="20"/>
        <v>3</v>
      </c>
      <c r="L163" t="b">
        <f>NOT(ISERROR(MATCH(LOWER(MID($H163,1,1)),{"a";"e";"i";"o";"u"},0)))</f>
        <v>0</v>
      </c>
      <c r="M163">
        <f t="shared" si="21"/>
        <v>12</v>
      </c>
      <c r="N163" t="b">
        <f>NOT(ISERROR(MATCH(LOWER(MID($H163,2,1)),{"a";"e";"i";"o";"u"},0)))</f>
        <v>0</v>
      </c>
      <c r="O163">
        <f t="shared" si="22"/>
        <v>6</v>
      </c>
      <c r="P163">
        <f t="shared" si="23"/>
        <v>3</v>
      </c>
      <c r="Q163" t="b">
        <f>NOT(ISERROR(MATCH(LOWER(MID($I163,1,1)),{"a";"e";"i";"o";"u"},0)))</f>
        <v>0</v>
      </c>
      <c r="R163">
        <f t="shared" si="24"/>
        <v>1</v>
      </c>
      <c r="S163" t="b">
        <f>NOT(ISERROR(MATCH(LOWER(MID($I163,2,1)),{"a";"e";"i";"o";"u"},0)))</f>
        <v>1</v>
      </c>
      <c r="T163">
        <f t="shared" si="25"/>
        <v>12</v>
      </c>
    </row>
    <row r="164" spans="1:20">
      <c r="A164" t="s">
        <v>245</v>
      </c>
      <c r="B164" t="s">
        <v>246</v>
      </c>
      <c r="E164" t="s">
        <v>1</v>
      </c>
      <c r="F164" t="str">
        <f t="shared" si="26"/>
        <v>WINNER</v>
      </c>
      <c r="G164" t="str">
        <f t="shared" si="18"/>
        <v>MosheKoppel</v>
      </c>
      <c r="H164" t="s">
        <v>245</v>
      </c>
      <c r="I164" t="s">
        <v>246</v>
      </c>
      <c r="J164">
        <f t="shared" si="19"/>
        <v>5</v>
      </c>
      <c r="K164">
        <f t="shared" si="20"/>
        <v>13</v>
      </c>
      <c r="L164" t="b">
        <f>NOT(ISERROR(MATCH(LOWER(MID($H164,1,1)),{"a";"e";"i";"o";"u"},0)))</f>
        <v>0</v>
      </c>
      <c r="M164">
        <f t="shared" si="21"/>
        <v>15</v>
      </c>
      <c r="N164" t="b">
        <f>NOT(ISERROR(MATCH(LOWER(MID($H164,2,1)),{"a";"e";"i";"o";"u"},0)))</f>
        <v>1</v>
      </c>
      <c r="O164">
        <f t="shared" si="22"/>
        <v>6</v>
      </c>
      <c r="P164">
        <f t="shared" si="23"/>
        <v>11</v>
      </c>
      <c r="Q164" t="b">
        <f>NOT(ISERROR(MATCH(LOWER(MID($I164,1,1)),{"a";"e";"i";"o";"u"},0)))</f>
        <v>0</v>
      </c>
      <c r="R164">
        <f t="shared" si="24"/>
        <v>15</v>
      </c>
      <c r="S164" t="b">
        <f>NOT(ISERROR(MATCH(LOWER(MID($I164,2,1)),{"a";"e";"i";"o";"u"},0)))</f>
        <v>1</v>
      </c>
      <c r="T164">
        <f t="shared" si="25"/>
        <v>11</v>
      </c>
    </row>
    <row r="165" spans="1:20">
      <c r="A165" t="s">
        <v>247</v>
      </c>
      <c r="B165" t="s">
        <v>248</v>
      </c>
      <c r="E165" t="s">
        <v>1</v>
      </c>
      <c r="F165" t="str">
        <f t="shared" si="26"/>
        <v>WINNER</v>
      </c>
      <c r="G165" t="str">
        <f t="shared" si="18"/>
        <v>AndyBernard</v>
      </c>
      <c r="H165" t="s">
        <v>247</v>
      </c>
      <c r="I165" t="s">
        <v>248</v>
      </c>
      <c r="J165">
        <f t="shared" si="19"/>
        <v>4</v>
      </c>
      <c r="K165">
        <f t="shared" si="20"/>
        <v>1</v>
      </c>
      <c r="L165" t="b">
        <f>NOT(ISERROR(MATCH(LOWER(MID($H165,1,1)),{"a";"e";"i";"o";"u"},0)))</f>
        <v>1</v>
      </c>
      <c r="M165">
        <f t="shared" si="21"/>
        <v>14</v>
      </c>
      <c r="N165" t="b">
        <f>NOT(ISERROR(MATCH(LOWER(MID($H165,2,1)),{"a";"e";"i";"o";"u"},0)))</f>
        <v>0</v>
      </c>
      <c r="O165">
        <f t="shared" si="22"/>
        <v>7</v>
      </c>
      <c r="P165">
        <f t="shared" si="23"/>
        <v>2</v>
      </c>
      <c r="Q165" t="b">
        <f>NOT(ISERROR(MATCH(LOWER(MID($I165,1,1)),{"a";"e";"i";"o";"u"},0)))</f>
        <v>0</v>
      </c>
      <c r="R165">
        <f t="shared" si="24"/>
        <v>5</v>
      </c>
      <c r="S165" t="b">
        <f>NOT(ISERROR(MATCH(LOWER(MID($I165,2,1)),{"a";"e";"i";"o";"u"},0)))</f>
        <v>1</v>
      </c>
      <c r="T165">
        <f t="shared" si="25"/>
        <v>11</v>
      </c>
    </row>
    <row r="166" spans="1:20">
      <c r="A166" t="s">
        <v>249</v>
      </c>
      <c r="B166" t="s">
        <v>250</v>
      </c>
      <c r="E166" t="s">
        <v>1</v>
      </c>
      <c r="F166" t="str">
        <f t="shared" si="26"/>
        <v>WINNER</v>
      </c>
      <c r="G166" t="str">
        <f t="shared" si="18"/>
        <v>MarcosSalganicoff</v>
      </c>
      <c r="H166" t="s">
        <v>249</v>
      </c>
      <c r="I166" t="s">
        <v>250</v>
      </c>
      <c r="J166">
        <f t="shared" si="19"/>
        <v>6</v>
      </c>
      <c r="K166">
        <f t="shared" si="20"/>
        <v>13</v>
      </c>
      <c r="L166" t="b">
        <f>NOT(ISERROR(MATCH(LOWER(MID($H166,1,1)),{"a";"e";"i";"o";"u"},0)))</f>
        <v>0</v>
      </c>
      <c r="M166">
        <f t="shared" si="21"/>
        <v>1</v>
      </c>
      <c r="N166" t="b">
        <f>NOT(ISERROR(MATCH(LOWER(MID($H166,2,1)),{"a";"e";"i";"o";"u"},0)))</f>
        <v>1</v>
      </c>
      <c r="O166">
        <f t="shared" si="22"/>
        <v>11</v>
      </c>
      <c r="P166">
        <f t="shared" si="23"/>
        <v>19</v>
      </c>
      <c r="Q166" t="b">
        <f>NOT(ISERROR(MATCH(LOWER(MID($I166,1,1)),{"a";"e";"i";"o";"u"},0)))</f>
        <v>0</v>
      </c>
      <c r="R166">
        <f t="shared" si="24"/>
        <v>1</v>
      </c>
      <c r="S166" t="b">
        <f>NOT(ISERROR(MATCH(LOWER(MID($I166,2,1)),{"a";"e";"i";"o";"u"},0)))</f>
        <v>1</v>
      </c>
      <c r="T166">
        <f t="shared" si="25"/>
        <v>17</v>
      </c>
    </row>
    <row r="167" spans="1:20">
      <c r="A167" t="s">
        <v>252</v>
      </c>
      <c r="B167" t="s">
        <v>253</v>
      </c>
      <c r="E167" t="s">
        <v>1</v>
      </c>
      <c r="F167" t="str">
        <f t="shared" si="26"/>
        <v>WINNER</v>
      </c>
      <c r="G167" t="str">
        <f t="shared" si="18"/>
        <v>MarkChangizi</v>
      </c>
      <c r="H167" t="s">
        <v>252</v>
      </c>
      <c r="I167" t="s">
        <v>253</v>
      </c>
      <c r="J167">
        <f t="shared" si="19"/>
        <v>4</v>
      </c>
      <c r="K167">
        <f t="shared" si="20"/>
        <v>13</v>
      </c>
      <c r="L167" t="b">
        <f>NOT(ISERROR(MATCH(LOWER(MID($H167,1,1)),{"a";"e";"i";"o";"u"},0)))</f>
        <v>0</v>
      </c>
      <c r="M167">
        <f t="shared" si="21"/>
        <v>1</v>
      </c>
      <c r="N167" t="b">
        <f>NOT(ISERROR(MATCH(LOWER(MID($H167,2,1)),{"a";"e";"i";"o";"u"},0)))</f>
        <v>1</v>
      </c>
      <c r="O167">
        <f t="shared" si="22"/>
        <v>8</v>
      </c>
      <c r="P167">
        <f t="shared" si="23"/>
        <v>3</v>
      </c>
      <c r="Q167" t="b">
        <f>NOT(ISERROR(MATCH(LOWER(MID($I167,1,1)),{"a";"e";"i";"o";"u"},0)))</f>
        <v>0</v>
      </c>
      <c r="R167">
        <f t="shared" si="24"/>
        <v>8</v>
      </c>
      <c r="S167" t="b">
        <f>NOT(ISERROR(MATCH(LOWER(MID($I167,2,1)),{"a";"e";"i";"o";"u"},0)))</f>
        <v>0</v>
      </c>
      <c r="T167">
        <f t="shared" si="25"/>
        <v>12</v>
      </c>
    </row>
    <row r="168" spans="1:20">
      <c r="A168" t="s">
        <v>254</v>
      </c>
      <c r="B168" t="s">
        <v>255</v>
      </c>
      <c r="E168" t="s">
        <v>0</v>
      </c>
      <c r="F168" t="str">
        <f t="shared" si="26"/>
        <v>LOSER</v>
      </c>
      <c r="G168" t="str">
        <f t="shared" si="18"/>
        <v>LarsAsker</v>
      </c>
      <c r="H168" t="s">
        <v>254</v>
      </c>
      <c r="I168" t="s">
        <v>255</v>
      </c>
      <c r="J168">
        <f t="shared" si="19"/>
        <v>4</v>
      </c>
      <c r="K168">
        <f t="shared" si="20"/>
        <v>12</v>
      </c>
      <c r="L168" t="b">
        <f>NOT(ISERROR(MATCH(LOWER(MID($H168,1,1)),{"a";"e";"i";"o";"u"},0)))</f>
        <v>0</v>
      </c>
      <c r="M168">
        <f t="shared" si="21"/>
        <v>1</v>
      </c>
      <c r="N168" t="b">
        <f>NOT(ISERROR(MATCH(LOWER(MID($H168,2,1)),{"a";"e";"i";"o";"u"},0)))</f>
        <v>1</v>
      </c>
      <c r="O168">
        <f t="shared" si="22"/>
        <v>5</v>
      </c>
      <c r="P168">
        <f t="shared" si="23"/>
        <v>1</v>
      </c>
      <c r="Q168" t="b">
        <f>NOT(ISERROR(MATCH(LOWER(MID($I168,1,1)),{"a";"e";"i";"o";"u"},0)))</f>
        <v>1</v>
      </c>
      <c r="R168">
        <f t="shared" si="24"/>
        <v>19</v>
      </c>
      <c r="S168" t="b">
        <f>NOT(ISERROR(MATCH(LOWER(MID($I168,2,1)),{"a";"e";"i";"o";"u"},0)))</f>
        <v>0</v>
      </c>
      <c r="T168">
        <f t="shared" si="25"/>
        <v>9</v>
      </c>
    </row>
    <row r="169" spans="1:20">
      <c r="A169" t="s">
        <v>256</v>
      </c>
      <c r="B169" t="s">
        <v>257</v>
      </c>
      <c r="E169" t="s">
        <v>1</v>
      </c>
      <c r="F169" t="str">
        <f t="shared" si="26"/>
        <v>WINNER</v>
      </c>
      <c r="G169" t="str">
        <f t="shared" si="18"/>
        <v>DanaRon</v>
      </c>
      <c r="H169" t="s">
        <v>256</v>
      </c>
      <c r="I169" t="s">
        <v>257</v>
      </c>
      <c r="J169">
        <f t="shared" si="19"/>
        <v>4</v>
      </c>
      <c r="K169">
        <f t="shared" si="20"/>
        <v>4</v>
      </c>
      <c r="L169" t="b">
        <f>NOT(ISERROR(MATCH(LOWER(MID($H169,1,1)),{"a";"e";"i";"o";"u"},0)))</f>
        <v>0</v>
      </c>
      <c r="M169">
        <f t="shared" si="21"/>
        <v>1</v>
      </c>
      <c r="N169" t="b">
        <f>NOT(ISERROR(MATCH(LOWER(MID($H169,2,1)),{"a";"e";"i";"o";"u"},0)))</f>
        <v>1</v>
      </c>
      <c r="O169">
        <f t="shared" si="22"/>
        <v>3</v>
      </c>
      <c r="P169">
        <f t="shared" si="23"/>
        <v>18</v>
      </c>
      <c r="Q169" t="b">
        <f>NOT(ISERROR(MATCH(LOWER(MID($I169,1,1)),{"a";"e";"i";"o";"u"},0)))</f>
        <v>0</v>
      </c>
      <c r="R169">
        <f t="shared" si="24"/>
        <v>15</v>
      </c>
      <c r="S169" t="b">
        <f>NOT(ISERROR(MATCH(LOWER(MID($I169,2,1)),{"a";"e";"i";"o";"u"},0)))</f>
        <v>1</v>
      </c>
      <c r="T169">
        <f t="shared" si="25"/>
        <v>7</v>
      </c>
    </row>
    <row r="170" spans="1:20">
      <c r="A170" t="s">
        <v>258</v>
      </c>
      <c r="B170" t="s">
        <v>259</v>
      </c>
      <c r="E170" t="s">
        <v>1</v>
      </c>
      <c r="F170" t="str">
        <f t="shared" si="26"/>
        <v>WINNER</v>
      </c>
      <c r="G170" t="str">
        <f t="shared" si="18"/>
        <v>AndreyBurago</v>
      </c>
      <c r="H170" t="s">
        <v>258</v>
      </c>
      <c r="I170" t="s">
        <v>259</v>
      </c>
      <c r="J170">
        <f t="shared" si="19"/>
        <v>6</v>
      </c>
      <c r="K170">
        <f t="shared" si="20"/>
        <v>1</v>
      </c>
      <c r="L170" t="b">
        <f>NOT(ISERROR(MATCH(LOWER(MID($H170,1,1)),{"a";"e";"i";"o";"u"},0)))</f>
        <v>1</v>
      </c>
      <c r="M170">
        <f t="shared" si="21"/>
        <v>14</v>
      </c>
      <c r="N170" t="b">
        <f>NOT(ISERROR(MATCH(LOWER(MID($H170,2,1)),{"a";"e";"i";"o";"u"},0)))</f>
        <v>0</v>
      </c>
      <c r="O170">
        <f t="shared" si="22"/>
        <v>6</v>
      </c>
      <c r="P170">
        <f t="shared" si="23"/>
        <v>2</v>
      </c>
      <c r="Q170" t="b">
        <f>NOT(ISERROR(MATCH(LOWER(MID($I170,1,1)),{"a";"e";"i";"o";"u"},0)))</f>
        <v>0</v>
      </c>
      <c r="R170">
        <f t="shared" si="24"/>
        <v>21</v>
      </c>
      <c r="S170" t="b">
        <f>NOT(ISERROR(MATCH(LOWER(MID($I170,2,1)),{"a";"e";"i";"o";"u"},0)))</f>
        <v>1</v>
      </c>
      <c r="T170">
        <f t="shared" si="25"/>
        <v>12</v>
      </c>
    </row>
    <row r="171" spans="1:20">
      <c r="A171" t="s">
        <v>260</v>
      </c>
      <c r="B171" t="s">
        <v>261</v>
      </c>
      <c r="E171" t="s">
        <v>0</v>
      </c>
      <c r="F171" t="str">
        <f t="shared" si="26"/>
        <v>LOSER</v>
      </c>
      <c r="G171" t="str">
        <f t="shared" si="18"/>
        <v>EddyMayoraz</v>
      </c>
      <c r="H171" t="s">
        <v>260</v>
      </c>
      <c r="I171" t="s">
        <v>261</v>
      </c>
      <c r="J171">
        <f t="shared" si="19"/>
        <v>4</v>
      </c>
      <c r="K171">
        <f t="shared" si="20"/>
        <v>5</v>
      </c>
      <c r="L171" t="b">
        <f>NOT(ISERROR(MATCH(LOWER(MID($H171,1,1)),{"a";"e";"i";"o";"u"},0)))</f>
        <v>1</v>
      </c>
      <c r="M171">
        <f t="shared" si="21"/>
        <v>4</v>
      </c>
      <c r="N171" t="b">
        <f>NOT(ISERROR(MATCH(LOWER(MID($H171,2,1)),{"a";"e";"i";"o";"u"},0)))</f>
        <v>0</v>
      </c>
      <c r="O171">
        <f t="shared" si="22"/>
        <v>7</v>
      </c>
      <c r="P171">
        <f t="shared" si="23"/>
        <v>13</v>
      </c>
      <c r="Q171" t="b">
        <f>NOT(ISERROR(MATCH(LOWER(MID($I171,1,1)),{"a";"e";"i";"o";"u"},0)))</f>
        <v>0</v>
      </c>
      <c r="R171">
        <f t="shared" si="24"/>
        <v>1</v>
      </c>
      <c r="S171" t="b">
        <f>NOT(ISERROR(MATCH(LOWER(MID($I171,2,1)),{"a";"e";"i";"o";"u"},0)))</f>
        <v>1</v>
      </c>
      <c r="T171">
        <f t="shared" si="25"/>
        <v>11</v>
      </c>
    </row>
    <row r="172" spans="1:20">
      <c r="A172" t="s">
        <v>252</v>
      </c>
      <c r="B172" t="s">
        <v>262</v>
      </c>
      <c r="E172" t="s">
        <v>1</v>
      </c>
      <c r="F172" t="str">
        <f t="shared" si="26"/>
        <v>WINNER</v>
      </c>
      <c r="G172" t="str">
        <f t="shared" si="18"/>
        <v>MarkSchwabacher</v>
      </c>
      <c r="H172" t="s">
        <v>252</v>
      </c>
      <c r="I172" t="s">
        <v>262</v>
      </c>
      <c r="J172">
        <f t="shared" si="19"/>
        <v>4</v>
      </c>
      <c r="K172">
        <f t="shared" si="20"/>
        <v>13</v>
      </c>
      <c r="L172" t="b">
        <f>NOT(ISERROR(MATCH(LOWER(MID($H172,1,1)),{"a";"e";"i";"o";"u"},0)))</f>
        <v>0</v>
      </c>
      <c r="M172">
        <f t="shared" si="21"/>
        <v>1</v>
      </c>
      <c r="N172" t="b">
        <f>NOT(ISERROR(MATCH(LOWER(MID($H172,2,1)),{"a";"e";"i";"o";"u"},0)))</f>
        <v>1</v>
      </c>
      <c r="O172">
        <f t="shared" si="22"/>
        <v>11</v>
      </c>
      <c r="P172">
        <f t="shared" si="23"/>
        <v>19</v>
      </c>
      <c r="Q172" t="b">
        <f>NOT(ISERROR(MATCH(LOWER(MID($I172,1,1)),{"a";"e";"i";"o";"u"},0)))</f>
        <v>0</v>
      </c>
      <c r="R172">
        <f t="shared" si="24"/>
        <v>3</v>
      </c>
      <c r="S172" t="b">
        <f>NOT(ISERROR(MATCH(LOWER(MID($I172,2,1)),{"a";"e";"i";"o";"u"},0)))</f>
        <v>0</v>
      </c>
      <c r="T172">
        <f t="shared" si="25"/>
        <v>15</v>
      </c>
    </row>
    <row r="173" spans="1:20">
      <c r="A173" t="s">
        <v>268</v>
      </c>
      <c r="B173" t="s">
        <v>269</v>
      </c>
      <c r="E173" t="s">
        <v>1</v>
      </c>
      <c r="F173" t="str">
        <f t="shared" si="26"/>
        <v>WINNER</v>
      </c>
      <c r="G173" t="str">
        <f t="shared" si="18"/>
        <v>MarioMarchand</v>
      </c>
      <c r="H173" t="s">
        <v>268</v>
      </c>
      <c r="I173" t="s">
        <v>269</v>
      </c>
      <c r="J173">
        <f t="shared" si="19"/>
        <v>5</v>
      </c>
      <c r="K173">
        <f t="shared" si="20"/>
        <v>13</v>
      </c>
      <c r="L173" t="b">
        <f>NOT(ISERROR(MATCH(LOWER(MID($H173,1,1)),{"a";"e";"i";"o";"u"},0)))</f>
        <v>0</v>
      </c>
      <c r="M173">
        <f t="shared" si="21"/>
        <v>1</v>
      </c>
      <c r="N173" t="b">
        <f>NOT(ISERROR(MATCH(LOWER(MID($H173,2,1)),{"a";"e";"i";"o";"u"},0)))</f>
        <v>1</v>
      </c>
      <c r="O173">
        <f t="shared" si="22"/>
        <v>8</v>
      </c>
      <c r="P173">
        <f t="shared" si="23"/>
        <v>13</v>
      </c>
      <c r="Q173" t="b">
        <f>NOT(ISERROR(MATCH(LOWER(MID($I173,1,1)),{"a";"e";"i";"o";"u"},0)))</f>
        <v>0</v>
      </c>
      <c r="R173">
        <f t="shared" si="24"/>
        <v>1</v>
      </c>
      <c r="S173" t="b">
        <f>NOT(ISERROR(MATCH(LOWER(MID($I173,2,1)),{"a";"e";"i";"o";"u"},0)))</f>
        <v>1</v>
      </c>
      <c r="T173">
        <f t="shared" si="25"/>
        <v>13</v>
      </c>
    </row>
    <row r="174" spans="1:20">
      <c r="A174" t="s">
        <v>179</v>
      </c>
      <c r="B174" t="s">
        <v>270</v>
      </c>
      <c r="E174" t="s">
        <v>0</v>
      </c>
      <c r="F174" t="str">
        <f t="shared" si="26"/>
        <v>LOSER</v>
      </c>
      <c r="G174" t="str">
        <f t="shared" si="18"/>
        <v>DavidPierce</v>
      </c>
      <c r="H174" t="s">
        <v>179</v>
      </c>
      <c r="I174" t="s">
        <v>270</v>
      </c>
      <c r="J174">
        <f t="shared" si="19"/>
        <v>5</v>
      </c>
      <c r="K174">
        <f t="shared" si="20"/>
        <v>4</v>
      </c>
      <c r="L174" t="b">
        <f>NOT(ISERROR(MATCH(LOWER(MID($H174,1,1)),{"a";"e";"i";"o";"u"},0)))</f>
        <v>0</v>
      </c>
      <c r="M174">
        <f t="shared" si="21"/>
        <v>1</v>
      </c>
      <c r="N174" t="b">
        <f>NOT(ISERROR(MATCH(LOWER(MID($H174,2,1)),{"a";"e";"i";"o";"u"},0)))</f>
        <v>1</v>
      </c>
      <c r="O174">
        <f t="shared" si="22"/>
        <v>6</v>
      </c>
      <c r="P174">
        <f t="shared" si="23"/>
        <v>16</v>
      </c>
      <c r="Q174" t="b">
        <f>NOT(ISERROR(MATCH(LOWER(MID($I174,1,1)),{"a";"e";"i";"o";"u"},0)))</f>
        <v>0</v>
      </c>
      <c r="R174">
        <f t="shared" si="24"/>
        <v>9</v>
      </c>
      <c r="S174" t="b">
        <f>NOT(ISERROR(MATCH(LOWER(MID($I174,2,1)),{"a";"e";"i";"o";"u"},0)))</f>
        <v>1</v>
      </c>
      <c r="T174">
        <f t="shared" si="25"/>
        <v>11</v>
      </c>
    </row>
    <row r="175" spans="1:20">
      <c r="A175" t="s">
        <v>159</v>
      </c>
      <c r="B175" t="s">
        <v>271</v>
      </c>
      <c r="E175" t="s">
        <v>1</v>
      </c>
      <c r="F175" t="str">
        <f t="shared" si="26"/>
        <v>WINNER</v>
      </c>
      <c r="G175" t="str">
        <f t="shared" si="18"/>
        <v>DanOblinger</v>
      </c>
      <c r="H175" t="s">
        <v>159</v>
      </c>
      <c r="I175" t="s">
        <v>271</v>
      </c>
      <c r="J175">
        <f t="shared" si="19"/>
        <v>3</v>
      </c>
      <c r="K175">
        <f t="shared" si="20"/>
        <v>4</v>
      </c>
      <c r="L175" t="b">
        <f>NOT(ISERROR(MATCH(LOWER(MID($H175,1,1)),{"a";"e";"i";"o";"u"},0)))</f>
        <v>0</v>
      </c>
      <c r="M175">
        <f t="shared" si="21"/>
        <v>1</v>
      </c>
      <c r="N175" t="b">
        <f>NOT(ISERROR(MATCH(LOWER(MID($H175,2,1)),{"a";"e";"i";"o";"u"},0)))</f>
        <v>1</v>
      </c>
      <c r="O175">
        <f t="shared" si="22"/>
        <v>8</v>
      </c>
      <c r="P175">
        <f t="shared" si="23"/>
        <v>15</v>
      </c>
      <c r="Q175" t="b">
        <f>NOT(ISERROR(MATCH(LOWER(MID($I175,1,1)),{"a";"e";"i";"o";"u"},0)))</f>
        <v>1</v>
      </c>
      <c r="R175">
        <f t="shared" si="24"/>
        <v>2</v>
      </c>
      <c r="S175" t="b">
        <f>NOT(ISERROR(MATCH(LOWER(MID($I175,2,1)),{"a";"e";"i";"o";"u"},0)))</f>
        <v>0</v>
      </c>
      <c r="T175">
        <f t="shared" si="25"/>
        <v>11</v>
      </c>
    </row>
    <row r="176" spans="1:20">
      <c r="A176" t="s">
        <v>274</v>
      </c>
      <c r="B176" t="s">
        <v>275</v>
      </c>
      <c r="E176" t="s">
        <v>1</v>
      </c>
      <c r="F176" t="str">
        <f t="shared" si="26"/>
        <v>WINNER</v>
      </c>
      <c r="G176" t="str">
        <f t="shared" si="18"/>
        <v>HiroshiTanaka</v>
      </c>
      <c r="H176" t="s">
        <v>274</v>
      </c>
      <c r="I176" t="s">
        <v>275</v>
      </c>
      <c r="J176">
        <f t="shared" si="19"/>
        <v>7</v>
      </c>
      <c r="K176">
        <f t="shared" si="20"/>
        <v>8</v>
      </c>
      <c r="L176" t="b">
        <f>NOT(ISERROR(MATCH(LOWER(MID($H176,1,1)),{"a";"e";"i";"o";"u"},0)))</f>
        <v>0</v>
      </c>
      <c r="M176">
        <f t="shared" si="21"/>
        <v>9</v>
      </c>
      <c r="N176" t="b">
        <f>NOT(ISERROR(MATCH(LOWER(MID($H176,2,1)),{"a";"e";"i";"o";"u"},0)))</f>
        <v>1</v>
      </c>
      <c r="O176">
        <f t="shared" si="22"/>
        <v>6</v>
      </c>
      <c r="P176">
        <f t="shared" si="23"/>
        <v>20</v>
      </c>
      <c r="Q176" t="b">
        <f>NOT(ISERROR(MATCH(LOWER(MID($I176,1,1)),{"a";"e";"i";"o";"u"},0)))</f>
        <v>0</v>
      </c>
      <c r="R176">
        <f t="shared" si="24"/>
        <v>1</v>
      </c>
      <c r="S176" t="b">
        <f>NOT(ISERROR(MATCH(LOWER(MID($I176,2,1)),{"a";"e";"i";"o";"u"},0)))</f>
        <v>1</v>
      </c>
      <c r="T176">
        <f t="shared" si="25"/>
        <v>13</v>
      </c>
    </row>
    <row r="177" spans="1:20">
      <c r="A177" t="s">
        <v>276</v>
      </c>
      <c r="B177" t="s">
        <v>277</v>
      </c>
      <c r="E177" t="s">
        <v>1</v>
      </c>
      <c r="F177" t="str">
        <f t="shared" si="26"/>
        <v>WINNER</v>
      </c>
      <c r="G177" t="str">
        <f t="shared" si="18"/>
        <v>JohanneMorin</v>
      </c>
      <c r="H177" t="s">
        <v>276</v>
      </c>
      <c r="I177" t="s">
        <v>277</v>
      </c>
      <c r="J177">
        <f t="shared" si="19"/>
        <v>7</v>
      </c>
      <c r="K177">
        <f t="shared" si="20"/>
        <v>10</v>
      </c>
      <c r="L177" t="b">
        <f>NOT(ISERROR(MATCH(LOWER(MID($H177,1,1)),{"a";"e";"i";"o";"u"},0)))</f>
        <v>0</v>
      </c>
      <c r="M177">
        <f t="shared" si="21"/>
        <v>15</v>
      </c>
      <c r="N177" t="b">
        <f>NOT(ISERROR(MATCH(LOWER(MID($H177,2,1)),{"a";"e";"i";"o";"u"},0)))</f>
        <v>1</v>
      </c>
      <c r="O177">
        <f t="shared" si="22"/>
        <v>5</v>
      </c>
      <c r="P177">
        <f t="shared" si="23"/>
        <v>13</v>
      </c>
      <c r="Q177" t="b">
        <f>NOT(ISERROR(MATCH(LOWER(MID($I177,1,1)),{"a";"e";"i";"o";"u"},0)))</f>
        <v>0</v>
      </c>
      <c r="R177">
        <f t="shared" si="24"/>
        <v>15</v>
      </c>
      <c r="S177" t="b">
        <f>NOT(ISERROR(MATCH(LOWER(MID($I177,2,1)),{"a";"e";"i";"o";"u"},0)))</f>
        <v>1</v>
      </c>
      <c r="T177">
        <f t="shared" si="25"/>
        <v>12</v>
      </c>
    </row>
    <row r="178" spans="1:20">
      <c r="A178" t="s">
        <v>22</v>
      </c>
      <c r="B178" t="s">
        <v>278</v>
      </c>
      <c r="E178" t="s">
        <v>1</v>
      </c>
      <c r="F178" t="str">
        <f t="shared" si="26"/>
        <v>WINNER</v>
      </c>
      <c r="G178" t="str">
        <f t="shared" si="18"/>
        <v>ThomasWengerek</v>
      </c>
      <c r="H178" t="s">
        <v>22</v>
      </c>
      <c r="I178" t="s">
        <v>278</v>
      </c>
      <c r="J178">
        <f t="shared" si="19"/>
        <v>6</v>
      </c>
      <c r="K178">
        <f t="shared" si="20"/>
        <v>20</v>
      </c>
      <c r="L178" t="b">
        <f>NOT(ISERROR(MATCH(LOWER(MID($H178,1,1)),{"a";"e";"i";"o";"u"},0)))</f>
        <v>0</v>
      </c>
      <c r="M178">
        <f t="shared" si="21"/>
        <v>8</v>
      </c>
      <c r="N178" t="b">
        <f>NOT(ISERROR(MATCH(LOWER(MID($H178,2,1)),{"a";"e";"i";"o";"u"},0)))</f>
        <v>0</v>
      </c>
      <c r="O178">
        <f t="shared" si="22"/>
        <v>8</v>
      </c>
      <c r="P178">
        <f t="shared" si="23"/>
        <v>23</v>
      </c>
      <c r="Q178" t="b">
        <f>NOT(ISERROR(MATCH(LOWER(MID($I178,1,1)),{"a";"e";"i";"o";"u"},0)))</f>
        <v>0</v>
      </c>
      <c r="R178">
        <f t="shared" si="24"/>
        <v>5</v>
      </c>
      <c r="S178" t="b">
        <f>NOT(ISERROR(MATCH(LOWER(MID($I178,2,1)),{"a";"e";"i";"o";"u"},0)))</f>
        <v>1</v>
      </c>
      <c r="T178">
        <f t="shared" si="25"/>
        <v>14</v>
      </c>
    </row>
    <row r="179" spans="1:20">
      <c r="A179" t="s">
        <v>218</v>
      </c>
      <c r="B179" t="s">
        <v>280</v>
      </c>
      <c r="E179" t="s">
        <v>1</v>
      </c>
      <c r="F179" t="str">
        <f t="shared" si="26"/>
        <v>WINNER</v>
      </c>
      <c r="G179" t="str">
        <f t="shared" si="18"/>
        <v>TomFawcett</v>
      </c>
      <c r="H179" t="s">
        <v>218</v>
      </c>
      <c r="I179" t="s">
        <v>280</v>
      </c>
      <c r="J179">
        <f t="shared" si="19"/>
        <v>3</v>
      </c>
      <c r="K179">
        <f t="shared" si="20"/>
        <v>20</v>
      </c>
      <c r="L179" t="b">
        <f>NOT(ISERROR(MATCH(LOWER(MID($H179,1,1)),{"a";"e";"i";"o";"u"},0)))</f>
        <v>0</v>
      </c>
      <c r="M179">
        <f t="shared" si="21"/>
        <v>15</v>
      </c>
      <c r="N179" t="b">
        <f>NOT(ISERROR(MATCH(LOWER(MID($H179,2,1)),{"a";"e";"i";"o";"u"},0)))</f>
        <v>1</v>
      </c>
      <c r="O179">
        <f t="shared" si="22"/>
        <v>7</v>
      </c>
      <c r="P179">
        <f t="shared" si="23"/>
        <v>6</v>
      </c>
      <c r="Q179" t="b">
        <f>NOT(ISERROR(MATCH(LOWER(MID($I179,1,1)),{"a";"e";"i";"o";"u"},0)))</f>
        <v>0</v>
      </c>
      <c r="R179">
        <f t="shared" si="24"/>
        <v>1</v>
      </c>
      <c r="S179" t="b">
        <f>NOT(ISERROR(MATCH(LOWER(MID($I179,2,1)),{"a";"e";"i";"o";"u"},0)))</f>
        <v>1</v>
      </c>
      <c r="T179">
        <f t="shared" si="25"/>
        <v>10</v>
      </c>
    </row>
    <row r="180" spans="1:20">
      <c r="A180" t="s">
        <v>140</v>
      </c>
      <c r="B180" t="s">
        <v>284</v>
      </c>
      <c r="E180" t="s">
        <v>1</v>
      </c>
      <c r="F180" t="str">
        <f t="shared" si="26"/>
        <v>WINNER</v>
      </c>
      <c r="G180" t="str">
        <f t="shared" si="18"/>
        <v>StevenSalzberg</v>
      </c>
      <c r="H180" t="s">
        <v>140</v>
      </c>
      <c r="I180" t="s">
        <v>284</v>
      </c>
      <c r="J180">
        <f t="shared" si="19"/>
        <v>6</v>
      </c>
      <c r="K180">
        <f t="shared" si="20"/>
        <v>19</v>
      </c>
      <c r="L180" t="b">
        <f>NOT(ISERROR(MATCH(LOWER(MID($H180,1,1)),{"a";"e";"i";"o";"u"},0)))</f>
        <v>0</v>
      </c>
      <c r="M180">
        <f t="shared" si="21"/>
        <v>20</v>
      </c>
      <c r="N180" t="b">
        <f>NOT(ISERROR(MATCH(LOWER(MID($H180,2,1)),{"a";"e";"i";"o";"u"},0)))</f>
        <v>0</v>
      </c>
      <c r="O180">
        <f t="shared" si="22"/>
        <v>8</v>
      </c>
      <c r="P180">
        <f t="shared" si="23"/>
        <v>19</v>
      </c>
      <c r="Q180" t="b">
        <f>NOT(ISERROR(MATCH(LOWER(MID($I180,1,1)),{"a";"e";"i";"o";"u"},0)))</f>
        <v>0</v>
      </c>
      <c r="R180">
        <f t="shared" si="24"/>
        <v>1</v>
      </c>
      <c r="S180" t="b">
        <f>NOT(ISERROR(MATCH(LOWER(MID($I180,2,1)),{"a";"e";"i";"o";"u"},0)))</f>
        <v>1</v>
      </c>
      <c r="T180">
        <f t="shared" si="25"/>
        <v>14</v>
      </c>
    </row>
    <row r="181" spans="1:20">
      <c r="A181" t="s">
        <v>51</v>
      </c>
      <c r="B181" t="s">
        <v>287</v>
      </c>
      <c r="E181" t="s">
        <v>1</v>
      </c>
      <c r="F181" t="str">
        <f t="shared" si="26"/>
        <v>WINNER</v>
      </c>
      <c r="G181" t="str">
        <f t="shared" si="18"/>
        <v>ChrisDarken</v>
      </c>
      <c r="H181" t="s">
        <v>51</v>
      </c>
      <c r="I181" t="s">
        <v>287</v>
      </c>
      <c r="J181">
        <f t="shared" si="19"/>
        <v>5</v>
      </c>
      <c r="K181">
        <f t="shared" si="20"/>
        <v>3</v>
      </c>
      <c r="L181" t="b">
        <f>NOT(ISERROR(MATCH(LOWER(MID($H181,1,1)),{"a";"e";"i";"o";"u"},0)))</f>
        <v>0</v>
      </c>
      <c r="M181">
        <f t="shared" si="21"/>
        <v>8</v>
      </c>
      <c r="N181" t="b">
        <f>NOT(ISERROR(MATCH(LOWER(MID($H181,2,1)),{"a";"e";"i";"o";"u"},0)))</f>
        <v>0</v>
      </c>
      <c r="O181">
        <f t="shared" si="22"/>
        <v>6</v>
      </c>
      <c r="P181">
        <f t="shared" si="23"/>
        <v>4</v>
      </c>
      <c r="Q181" t="b">
        <f>NOT(ISERROR(MATCH(LOWER(MID($I181,1,1)),{"a";"e";"i";"o";"u"},0)))</f>
        <v>0</v>
      </c>
      <c r="R181">
        <f t="shared" si="24"/>
        <v>1</v>
      </c>
      <c r="S181" t="b">
        <f>NOT(ISERROR(MATCH(LOWER(MID($I181,2,1)),{"a";"e";"i";"o";"u"},0)))</f>
        <v>1</v>
      </c>
      <c r="T181">
        <f t="shared" si="25"/>
        <v>11</v>
      </c>
    </row>
    <row r="182" spans="1:20">
      <c r="A182" t="s">
        <v>290</v>
      </c>
      <c r="B182" t="s">
        <v>291</v>
      </c>
      <c r="E182" t="s">
        <v>0</v>
      </c>
      <c r="F182" t="str">
        <f t="shared" si="26"/>
        <v>LOSER</v>
      </c>
      <c r="G182" t="str">
        <f t="shared" si="18"/>
        <v>XuemeiWang</v>
      </c>
      <c r="H182" t="s">
        <v>290</v>
      </c>
      <c r="I182" t="s">
        <v>291</v>
      </c>
      <c r="J182">
        <f t="shared" si="19"/>
        <v>6</v>
      </c>
      <c r="K182">
        <f t="shared" si="20"/>
        <v>24</v>
      </c>
      <c r="L182" t="b">
        <f>NOT(ISERROR(MATCH(LOWER(MID($H182,1,1)),{"a";"e";"i";"o";"u"},0)))</f>
        <v>0</v>
      </c>
      <c r="M182">
        <f t="shared" si="21"/>
        <v>21</v>
      </c>
      <c r="N182" t="b">
        <f>NOT(ISERROR(MATCH(LOWER(MID($H182,2,1)),{"a";"e";"i";"o";"u"},0)))</f>
        <v>1</v>
      </c>
      <c r="O182">
        <f t="shared" si="22"/>
        <v>4</v>
      </c>
      <c r="P182">
        <f t="shared" si="23"/>
        <v>23</v>
      </c>
      <c r="Q182" t="b">
        <f>NOT(ISERROR(MATCH(LOWER(MID($I182,1,1)),{"a";"e";"i";"o";"u"},0)))</f>
        <v>0</v>
      </c>
      <c r="R182">
        <f t="shared" si="24"/>
        <v>1</v>
      </c>
      <c r="S182" t="b">
        <f>NOT(ISERROR(MATCH(LOWER(MID($I182,2,1)),{"a";"e";"i";"o";"u"},0)))</f>
        <v>1</v>
      </c>
      <c r="T182">
        <f t="shared" si="25"/>
        <v>10</v>
      </c>
    </row>
    <row r="183" spans="1:20">
      <c r="A183" t="s">
        <v>292</v>
      </c>
      <c r="B183" t="s">
        <v>293</v>
      </c>
      <c r="E183" t="s">
        <v>0</v>
      </c>
      <c r="F183" t="str">
        <f t="shared" si="26"/>
        <v>LOSER</v>
      </c>
      <c r="G183" t="str">
        <f t="shared" si="18"/>
        <v>NitinIndurkhya</v>
      </c>
      <c r="H183" t="s">
        <v>292</v>
      </c>
      <c r="I183" t="s">
        <v>293</v>
      </c>
      <c r="J183">
        <f t="shared" si="19"/>
        <v>5</v>
      </c>
      <c r="K183">
        <f t="shared" si="20"/>
        <v>14</v>
      </c>
      <c r="L183" t="b">
        <f>NOT(ISERROR(MATCH(LOWER(MID($H183,1,1)),{"a";"e";"i";"o";"u"},0)))</f>
        <v>0</v>
      </c>
      <c r="M183">
        <f t="shared" si="21"/>
        <v>9</v>
      </c>
      <c r="N183" t="b">
        <f>NOT(ISERROR(MATCH(LOWER(MID($H183,2,1)),{"a";"e";"i";"o";"u"},0)))</f>
        <v>1</v>
      </c>
      <c r="O183">
        <f t="shared" si="22"/>
        <v>9</v>
      </c>
      <c r="P183">
        <f t="shared" si="23"/>
        <v>9</v>
      </c>
      <c r="Q183" t="b">
        <f>NOT(ISERROR(MATCH(LOWER(MID($I183,1,1)),{"a";"e";"i";"o";"u"},0)))</f>
        <v>1</v>
      </c>
      <c r="R183">
        <f t="shared" si="24"/>
        <v>14</v>
      </c>
      <c r="S183" t="b">
        <f>NOT(ISERROR(MATCH(LOWER(MID($I183,2,1)),{"a";"e";"i";"o";"u"},0)))</f>
        <v>0</v>
      </c>
      <c r="T183">
        <f t="shared" si="25"/>
        <v>14</v>
      </c>
    </row>
    <row r="184" spans="1:20">
      <c r="A184" t="s">
        <v>294</v>
      </c>
      <c r="B184" t="s">
        <v>295</v>
      </c>
      <c r="E184" t="s">
        <v>1</v>
      </c>
      <c r="F184" t="str">
        <f t="shared" si="26"/>
        <v>WINNER</v>
      </c>
      <c r="G184" t="str">
        <f t="shared" si="18"/>
        <v>OdedMaron</v>
      </c>
      <c r="H184" t="s">
        <v>294</v>
      </c>
      <c r="I184" t="s">
        <v>295</v>
      </c>
      <c r="J184">
        <f t="shared" si="19"/>
        <v>4</v>
      </c>
      <c r="K184">
        <f t="shared" si="20"/>
        <v>15</v>
      </c>
      <c r="L184" t="b">
        <f>NOT(ISERROR(MATCH(LOWER(MID($H184,1,1)),{"a";"e";"i";"o";"u"},0)))</f>
        <v>1</v>
      </c>
      <c r="M184">
        <f t="shared" si="21"/>
        <v>4</v>
      </c>
      <c r="N184" t="b">
        <f>NOT(ISERROR(MATCH(LOWER(MID($H184,2,1)),{"a";"e";"i";"o";"u"},0)))</f>
        <v>0</v>
      </c>
      <c r="O184">
        <f t="shared" si="22"/>
        <v>5</v>
      </c>
      <c r="P184">
        <f t="shared" si="23"/>
        <v>13</v>
      </c>
      <c r="Q184" t="b">
        <f>NOT(ISERROR(MATCH(LOWER(MID($I184,1,1)),{"a";"e";"i";"o";"u"},0)))</f>
        <v>0</v>
      </c>
      <c r="R184">
        <f t="shared" si="24"/>
        <v>1</v>
      </c>
      <c r="S184" t="b">
        <f>NOT(ISERROR(MATCH(LOWER(MID($I184,2,1)),{"a";"e";"i";"o";"u"},0)))</f>
        <v>1</v>
      </c>
      <c r="T184">
        <f t="shared" si="25"/>
        <v>9</v>
      </c>
    </row>
    <row r="185" spans="1:20">
      <c r="A185" t="s">
        <v>296</v>
      </c>
      <c r="B185" t="s">
        <v>297</v>
      </c>
      <c r="E185" t="s">
        <v>0</v>
      </c>
      <c r="F185" t="str">
        <f t="shared" si="26"/>
        <v>LOSER</v>
      </c>
      <c r="G185" t="str">
        <f t="shared" si="18"/>
        <v>TakefumiYamazaki</v>
      </c>
      <c r="H185" t="s">
        <v>296</v>
      </c>
      <c r="I185" t="s">
        <v>297</v>
      </c>
      <c r="J185">
        <f t="shared" si="19"/>
        <v>8</v>
      </c>
      <c r="K185">
        <f t="shared" si="20"/>
        <v>20</v>
      </c>
      <c r="L185" t="b">
        <f>NOT(ISERROR(MATCH(LOWER(MID($H185,1,1)),{"a";"e";"i";"o";"u"},0)))</f>
        <v>0</v>
      </c>
      <c r="M185">
        <f t="shared" si="21"/>
        <v>1</v>
      </c>
      <c r="N185" t="b">
        <f>NOT(ISERROR(MATCH(LOWER(MID($H185,2,1)),{"a";"e";"i";"o";"u"},0)))</f>
        <v>1</v>
      </c>
      <c r="O185">
        <f t="shared" si="22"/>
        <v>8</v>
      </c>
      <c r="P185">
        <f t="shared" si="23"/>
        <v>25</v>
      </c>
      <c r="Q185" t="b">
        <f>NOT(ISERROR(MATCH(LOWER(MID($I185,1,1)),{"a";"e";"i";"o";"u"},0)))</f>
        <v>0</v>
      </c>
      <c r="R185">
        <f t="shared" si="24"/>
        <v>1</v>
      </c>
      <c r="S185" t="b">
        <f>NOT(ISERROR(MATCH(LOWER(MID($I185,2,1)),{"a";"e";"i";"o";"u"},0)))</f>
        <v>1</v>
      </c>
      <c r="T185">
        <f t="shared" si="25"/>
        <v>16</v>
      </c>
    </row>
    <row r="186" spans="1:20">
      <c r="A186" t="s">
        <v>257</v>
      </c>
      <c r="B186" t="s">
        <v>301</v>
      </c>
      <c r="E186" t="s">
        <v>1</v>
      </c>
      <c r="F186" t="str">
        <f t="shared" si="26"/>
        <v>WINNER</v>
      </c>
      <c r="G186" t="str">
        <f t="shared" si="18"/>
        <v>RonKohavi</v>
      </c>
      <c r="H186" t="s">
        <v>257</v>
      </c>
      <c r="I186" t="s">
        <v>301</v>
      </c>
      <c r="J186">
        <f t="shared" si="19"/>
        <v>3</v>
      </c>
      <c r="K186">
        <f t="shared" si="20"/>
        <v>18</v>
      </c>
      <c r="L186" t="b">
        <f>NOT(ISERROR(MATCH(LOWER(MID($H186,1,1)),{"a";"e";"i";"o";"u"},0)))</f>
        <v>0</v>
      </c>
      <c r="M186">
        <f t="shared" si="21"/>
        <v>15</v>
      </c>
      <c r="N186" t="b">
        <f>NOT(ISERROR(MATCH(LOWER(MID($H186,2,1)),{"a";"e";"i";"o";"u"},0)))</f>
        <v>1</v>
      </c>
      <c r="O186">
        <f t="shared" si="22"/>
        <v>6</v>
      </c>
      <c r="P186">
        <f t="shared" si="23"/>
        <v>11</v>
      </c>
      <c r="Q186" t="b">
        <f>NOT(ISERROR(MATCH(LOWER(MID($I186,1,1)),{"a";"e";"i";"o";"u"},0)))</f>
        <v>0</v>
      </c>
      <c r="R186">
        <f t="shared" si="24"/>
        <v>15</v>
      </c>
      <c r="S186" t="b">
        <f>NOT(ISERROR(MATCH(LOWER(MID($I186,2,1)),{"a";"e";"i";"o";"u"},0)))</f>
        <v>1</v>
      </c>
      <c r="T186">
        <f t="shared" si="25"/>
        <v>9</v>
      </c>
    </row>
    <row r="187" spans="1:20">
      <c r="A187" t="s">
        <v>13</v>
      </c>
      <c r="B187" t="s">
        <v>305</v>
      </c>
      <c r="E187" t="s">
        <v>1</v>
      </c>
      <c r="F187" t="str">
        <f t="shared" si="26"/>
        <v>WINNER</v>
      </c>
      <c r="G187" t="str">
        <f t="shared" si="18"/>
        <v>RobertSloan</v>
      </c>
      <c r="H187" t="s">
        <v>13</v>
      </c>
      <c r="I187" t="s">
        <v>305</v>
      </c>
      <c r="J187">
        <f t="shared" si="19"/>
        <v>6</v>
      </c>
      <c r="K187">
        <f t="shared" si="20"/>
        <v>18</v>
      </c>
      <c r="L187" t="b">
        <f>NOT(ISERROR(MATCH(LOWER(MID($H187,1,1)),{"a";"e";"i";"o";"u"},0)))</f>
        <v>0</v>
      </c>
      <c r="M187">
        <f t="shared" si="21"/>
        <v>15</v>
      </c>
      <c r="N187" t="b">
        <f>NOT(ISERROR(MATCH(LOWER(MID($H187,2,1)),{"a";"e";"i";"o";"u"},0)))</f>
        <v>1</v>
      </c>
      <c r="O187">
        <f t="shared" si="22"/>
        <v>5</v>
      </c>
      <c r="P187">
        <f t="shared" si="23"/>
        <v>19</v>
      </c>
      <c r="Q187" t="b">
        <f>NOT(ISERROR(MATCH(LOWER(MID($I187,1,1)),{"a";"e";"i";"o";"u"},0)))</f>
        <v>0</v>
      </c>
      <c r="R187">
        <f t="shared" si="24"/>
        <v>12</v>
      </c>
      <c r="S187" t="b">
        <f>NOT(ISERROR(MATCH(LOWER(MID($I187,2,1)),{"a";"e";"i";"o";"u"},0)))</f>
        <v>0</v>
      </c>
      <c r="T187">
        <f t="shared" si="25"/>
        <v>11</v>
      </c>
    </row>
    <row r="188" spans="1:20">
      <c r="A188" t="s">
        <v>306</v>
      </c>
      <c r="B188" t="s">
        <v>307</v>
      </c>
      <c r="E188" t="s">
        <v>0</v>
      </c>
      <c r="F188" t="str">
        <f t="shared" si="26"/>
        <v>LOSER</v>
      </c>
      <c r="G188" t="str">
        <f t="shared" si="18"/>
        <v>Chun-NanHsu</v>
      </c>
      <c r="H188" t="s">
        <v>306</v>
      </c>
      <c r="I188" t="s">
        <v>307</v>
      </c>
      <c r="J188">
        <f t="shared" si="19"/>
        <v>8</v>
      </c>
      <c r="K188">
        <f t="shared" si="20"/>
        <v>3</v>
      </c>
      <c r="L188" t="b">
        <f>NOT(ISERROR(MATCH(LOWER(MID($H188,1,1)),{"a";"e";"i";"o";"u"},0)))</f>
        <v>0</v>
      </c>
      <c r="M188">
        <f t="shared" si="21"/>
        <v>8</v>
      </c>
      <c r="N188" t="b">
        <f>NOT(ISERROR(MATCH(LOWER(MID($H188,2,1)),{"a";"e";"i";"o";"u"},0)))</f>
        <v>0</v>
      </c>
      <c r="O188">
        <f t="shared" si="22"/>
        <v>3</v>
      </c>
      <c r="P188">
        <f t="shared" si="23"/>
        <v>8</v>
      </c>
      <c r="Q188" t="b">
        <f>NOT(ISERROR(MATCH(LOWER(MID($I188,1,1)),{"a";"e";"i";"o";"u"},0)))</f>
        <v>0</v>
      </c>
      <c r="R188">
        <f t="shared" si="24"/>
        <v>19</v>
      </c>
      <c r="S188" t="b">
        <f>NOT(ISERROR(MATCH(LOWER(MID($I188,2,1)),{"a";"e";"i";"o";"u"},0)))</f>
        <v>0</v>
      </c>
      <c r="T188">
        <f t="shared" si="25"/>
        <v>11</v>
      </c>
    </row>
    <row r="189" spans="1:20">
      <c r="A189" t="s">
        <v>308</v>
      </c>
      <c r="B189" t="s">
        <v>309</v>
      </c>
      <c r="E189" t="s">
        <v>1</v>
      </c>
      <c r="F189" t="str">
        <f t="shared" si="26"/>
        <v>WINNER</v>
      </c>
      <c r="G189" t="str">
        <f t="shared" si="18"/>
        <v>DanielKortenkamp</v>
      </c>
      <c r="H189" t="s">
        <v>308</v>
      </c>
      <c r="I189" t="s">
        <v>309</v>
      </c>
      <c r="J189">
        <f t="shared" si="19"/>
        <v>6</v>
      </c>
      <c r="K189">
        <f t="shared" si="20"/>
        <v>4</v>
      </c>
      <c r="L189" t="b">
        <f>NOT(ISERROR(MATCH(LOWER(MID($H189,1,1)),{"a";"e";"i";"o";"u"},0)))</f>
        <v>0</v>
      </c>
      <c r="M189">
        <f t="shared" si="21"/>
        <v>1</v>
      </c>
      <c r="N189" t="b">
        <f>NOT(ISERROR(MATCH(LOWER(MID($H189,2,1)),{"a";"e";"i";"o";"u"},0)))</f>
        <v>1</v>
      </c>
      <c r="O189">
        <f t="shared" si="22"/>
        <v>10</v>
      </c>
      <c r="P189">
        <f t="shared" si="23"/>
        <v>11</v>
      </c>
      <c r="Q189" t="b">
        <f>NOT(ISERROR(MATCH(LOWER(MID($I189,1,1)),{"a";"e";"i";"o";"u"},0)))</f>
        <v>0</v>
      </c>
      <c r="R189">
        <f t="shared" si="24"/>
        <v>15</v>
      </c>
      <c r="S189" t="b">
        <f>NOT(ISERROR(MATCH(LOWER(MID($I189,2,1)),{"a";"e";"i";"o";"u"},0)))</f>
        <v>1</v>
      </c>
      <c r="T189">
        <f t="shared" si="25"/>
        <v>16</v>
      </c>
    </row>
    <row r="190" spans="1:20">
      <c r="A190" t="s">
        <v>310</v>
      </c>
      <c r="B190" t="s">
        <v>311</v>
      </c>
      <c r="E190" t="s">
        <v>1</v>
      </c>
      <c r="F190" t="str">
        <f t="shared" si="26"/>
        <v>WINNER</v>
      </c>
      <c r="G190" t="str">
        <f t="shared" si="18"/>
        <v>RicardGavalda</v>
      </c>
      <c r="H190" t="s">
        <v>310</v>
      </c>
      <c r="I190" t="s">
        <v>311</v>
      </c>
      <c r="J190">
        <f t="shared" si="19"/>
        <v>6</v>
      </c>
      <c r="K190">
        <f t="shared" si="20"/>
        <v>18</v>
      </c>
      <c r="L190" t="b">
        <f>NOT(ISERROR(MATCH(LOWER(MID($H190,1,1)),{"a";"e";"i";"o";"u"},0)))</f>
        <v>0</v>
      </c>
      <c r="M190">
        <f t="shared" si="21"/>
        <v>9</v>
      </c>
      <c r="N190" t="b">
        <f>NOT(ISERROR(MATCH(LOWER(MID($H190,2,1)),{"a";"e";"i";"o";"u"},0)))</f>
        <v>1</v>
      </c>
      <c r="O190">
        <f t="shared" si="22"/>
        <v>7</v>
      </c>
      <c r="P190">
        <f t="shared" si="23"/>
        <v>7</v>
      </c>
      <c r="Q190" t="b">
        <f>NOT(ISERROR(MATCH(LOWER(MID($I190,1,1)),{"a";"e";"i";"o";"u"},0)))</f>
        <v>0</v>
      </c>
      <c r="R190">
        <f t="shared" si="24"/>
        <v>1</v>
      </c>
      <c r="S190" t="b">
        <f>NOT(ISERROR(MATCH(LOWER(MID($I190,2,1)),{"a";"e";"i";"o";"u"},0)))</f>
        <v>1</v>
      </c>
      <c r="T190">
        <f t="shared" si="25"/>
        <v>13</v>
      </c>
    </row>
    <row r="191" spans="1:20">
      <c r="A191" t="s">
        <v>312</v>
      </c>
      <c r="B191" t="s">
        <v>313</v>
      </c>
      <c r="E191" t="s">
        <v>1</v>
      </c>
      <c r="F191" t="str">
        <f t="shared" si="26"/>
        <v>WINNER</v>
      </c>
      <c r="G191" t="str">
        <f t="shared" si="18"/>
        <v>JoeSuzuki</v>
      </c>
      <c r="H191" t="s">
        <v>312</v>
      </c>
      <c r="I191" t="s">
        <v>313</v>
      </c>
      <c r="J191">
        <f t="shared" si="19"/>
        <v>3</v>
      </c>
      <c r="K191">
        <f t="shared" si="20"/>
        <v>10</v>
      </c>
      <c r="L191" t="b">
        <f>NOT(ISERROR(MATCH(LOWER(MID($H191,1,1)),{"a";"e";"i";"o";"u"},0)))</f>
        <v>0</v>
      </c>
      <c r="M191">
        <f t="shared" si="21"/>
        <v>15</v>
      </c>
      <c r="N191" t="b">
        <f>NOT(ISERROR(MATCH(LOWER(MID($H191,2,1)),{"a";"e";"i";"o";"u"},0)))</f>
        <v>1</v>
      </c>
      <c r="O191">
        <f t="shared" si="22"/>
        <v>6</v>
      </c>
      <c r="P191">
        <f t="shared" si="23"/>
        <v>19</v>
      </c>
      <c r="Q191" t="b">
        <f>NOT(ISERROR(MATCH(LOWER(MID($I191,1,1)),{"a";"e";"i";"o";"u"},0)))</f>
        <v>0</v>
      </c>
      <c r="R191">
        <f t="shared" si="24"/>
        <v>21</v>
      </c>
      <c r="S191" t="b">
        <f>NOT(ISERROR(MATCH(LOWER(MID($I191,2,1)),{"a";"e";"i";"o";"u"},0)))</f>
        <v>1</v>
      </c>
      <c r="T191">
        <f t="shared" si="25"/>
        <v>9</v>
      </c>
    </row>
    <row r="192" spans="1:20">
      <c r="A192" t="s">
        <v>316</v>
      </c>
      <c r="B192" t="s">
        <v>317</v>
      </c>
      <c r="E192" t="s">
        <v>1</v>
      </c>
      <c r="F192" t="str">
        <f t="shared" si="26"/>
        <v>WINNER</v>
      </c>
      <c r="G192" t="str">
        <f t="shared" si="18"/>
        <v>JyrkiKivinen</v>
      </c>
      <c r="H192" t="s">
        <v>316</v>
      </c>
      <c r="I192" t="s">
        <v>317</v>
      </c>
      <c r="J192">
        <f t="shared" si="19"/>
        <v>5</v>
      </c>
      <c r="K192">
        <f t="shared" si="20"/>
        <v>10</v>
      </c>
      <c r="L192" t="b">
        <f>NOT(ISERROR(MATCH(LOWER(MID($H192,1,1)),{"a";"e";"i";"o";"u"},0)))</f>
        <v>0</v>
      </c>
      <c r="M192">
        <f t="shared" si="21"/>
        <v>25</v>
      </c>
      <c r="N192" t="b">
        <f>NOT(ISERROR(MATCH(LOWER(MID($H192,2,1)),{"a";"e";"i";"o";"u"},0)))</f>
        <v>0</v>
      </c>
      <c r="O192">
        <f t="shared" si="22"/>
        <v>7</v>
      </c>
      <c r="P192">
        <f t="shared" si="23"/>
        <v>11</v>
      </c>
      <c r="Q192" t="b">
        <f>NOT(ISERROR(MATCH(LOWER(MID($I192,1,1)),{"a";"e";"i";"o";"u"},0)))</f>
        <v>0</v>
      </c>
      <c r="R192">
        <f t="shared" si="24"/>
        <v>9</v>
      </c>
      <c r="S192" t="b">
        <f>NOT(ISERROR(MATCH(LOWER(MID($I192,2,1)),{"a";"e";"i";"o";"u"},0)))</f>
        <v>1</v>
      </c>
      <c r="T192">
        <f t="shared" si="25"/>
        <v>12</v>
      </c>
    </row>
    <row r="193" spans="1:20">
      <c r="A193" t="s">
        <v>318</v>
      </c>
      <c r="B193" t="s">
        <v>319</v>
      </c>
      <c r="E193" t="s">
        <v>1</v>
      </c>
      <c r="F193" t="str">
        <f t="shared" si="26"/>
        <v>WINNER</v>
      </c>
      <c r="G193" t="str">
        <f t="shared" si="18"/>
        <v>TapioElomaa</v>
      </c>
      <c r="H193" t="s">
        <v>318</v>
      </c>
      <c r="I193" t="s">
        <v>319</v>
      </c>
      <c r="J193">
        <f t="shared" si="19"/>
        <v>5</v>
      </c>
      <c r="K193">
        <f t="shared" si="20"/>
        <v>20</v>
      </c>
      <c r="L193" t="b">
        <f>NOT(ISERROR(MATCH(LOWER(MID($H193,1,1)),{"a";"e";"i";"o";"u"},0)))</f>
        <v>0</v>
      </c>
      <c r="M193">
        <f t="shared" si="21"/>
        <v>1</v>
      </c>
      <c r="N193" t="b">
        <f>NOT(ISERROR(MATCH(LOWER(MID($H193,2,1)),{"a";"e";"i";"o";"u"},0)))</f>
        <v>1</v>
      </c>
      <c r="O193">
        <f t="shared" si="22"/>
        <v>6</v>
      </c>
      <c r="P193">
        <f t="shared" si="23"/>
        <v>5</v>
      </c>
      <c r="Q193" t="b">
        <f>NOT(ISERROR(MATCH(LOWER(MID($I193,1,1)),{"a";"e";"i";"o";"u"},0)))</f>
        <v>1</v>
      </c>
      <c r="R193">
        <f t="shared" si="24"/>
        <v>12</v>
      </c>
      <c r="S193" t="b">
        <f>NOT(ISERROR(MATCH(LOWER(MID($I193,2,1)),{"a";"e";"i";"o";"u"},0)))</f>
        <v>0</v>
      </c>
      <c r="T193">
        <f t="shared" si="25"/>
        <v>11</v>
      </c>
    </row>
    <row r="194" spans="1:20">
      <c r="A194" t="s">
        <v>73</v>
      </c>
      <c r="B194" t="s">
        <v>320</v>
      </c>
      <c r="E194" t="s">
        <v>1</v>
      </c>
      <c r="F194" t="str">
        <f t="shared" si="26"/>
        <v>WINNER</v>
      </c>
      <c r="G194" t="str">
        <f t="shared" si="18"/>
        <v>MichaelRedmond</v>
      </c>
      <c r="H194" t="s">
        <v>73</v>
      </c>
      <c r="I194" t="s">
        <v>320</v>
      </c>
      <c r="J194">
        <f t="shared" si="19"/>
        <v>7</v>
      </c>
      <c r="K194">
        <f t="shared" si="20"/>
        <v>13</v>
      </c>
      <c r="L194" t="b">
        <f>NOT(ISERROR(MATCH(LOWER(MID($H194,1,1)),{"a";"e";"i";"o";"u"},0)))</f>
        <v>0</v>
      </c>
      <c r="M194">
        <f t="shared" si="21"/>
        <v>9</v>
      </c>
      <c r="N194" t="b">
        <f>NOT(ISERROR(MATCH(LOWER(MID($H194,2,1)),{"a";"e";"i";"o";"u"},0)))</f>
        <v>1</v>
      </c>
      <c r="O194">
        <f t="shared" si="22"/>
        <v>7</v>
      </c>
      <c r="P194">
        <f t="shared" si="23"/>
        <v>18</v>
      </c>
      <c r="Q194" t="b">
        <f>NOT(ISERROR(MATCH(LOWER(MID($I194,1,1)),{"a";"e";"i";"o";"u"},0)))</f>
        <v>0</v>
      </c>
      <c r="R194">
        <f t="shared" si="24"/>
        <v>5</v>
      </c>
      <c r="S194" t="b">
        <f>NOT(ISERROR(MATCH(LOWER(MID($I194,2,1)),{"a";"e";"i";"o";"u"},0)))</f>
        <v>1</v>
      </c>
      <c r="T194">
        <f t="shared" si="25"/>
        <v>14</v>
      </c>
    </row>
    <row r="195" spans="1:20">
      <c r="A195" t="s">
        <v>321</v>
      </c>
      <c r="B195" t="s">
        <v>322</v>
      </c>
      <c r="E195" t="s">
        <v>1</v>
      </c>
      <c r="F195" t="str">
        <f t="shared" si="26"/>
        <v>WINNER</v>
      </c>
      <c r="G195" t="str">
        <f t="shared" si="18"/>
        <v>RichMaclin</v>
      </c>
      <c r="H195" t="s">
        <v>321</v>
      </c>
      <c r="I195" t="s">
        <v>322</v>
      </c>
      <c r="J195">
        <f t="shared" si="19"/>
        <v>4</v>
      </c>
      <c r="K195">
        <f t="shared" si="20"/>
        <v>18</v>
      </c>
      <c r="L195" t="b">
        <f>NOT(ISERROR(MATCH(LOWER(MID($H195,1,1)),{"a";"e";"i";"o";"u"},0)))</f>
        <v>0</v>
      </c>
      <c r="M195">
        <f t="shared" si="21"/>
        <v>9</v>
      </c>
      <c r="N195" t="b">
        <f>NOT(ISERROR(MATCH(LOWER(MID($H195,2,1)),{"a";"e";"i";"o";"u"},0)))</f>
        <v>1</v>
      </c>
      <c r="O195">
        <f t="shared" si="22"/>
        <v>6</v>
      </c>
      <c r="P195">
        <f t="shared" si="23"/>
        <v>13</v>
      </c>
      <c r="Q195" t="b">
        <f>NOT(ISERROR(MATCH(LOWER(MID($I195,1,1)),{"a";"e";"i";"o";"u"},0)))</f>
        <v>0</v>
      </c>
      <c r="R195">
        <f t="shared" si="24"/>
        <v>1</v>
      </c>
      <c r="S195" t="b">
        <f>NOT(ISERROR(MATCH(LOWER(MID($I195,2,1)),{"a";"e";"i";"o";"u"},0)))</f>
        <v>1</v>
      </c>
      <c r="T195">
        <f t="shared" si="25"/>
        <v>10</v>
      </c>
    </row>
    <row r="196" spans="1:20">
      <c r="A196" t="s">
        <v>323</v>
      </c>
      <c r="B196" t="s">
        <v>324</v>
      </c>
      <c r="E196" t="s">
        <v>0</v>
      </c>
      <c r="F196" t="str">
        <f t="shared" si="26"/>
        <v>LOSER</v>
      </c>
      <c r="G196" t="str">
        <f t="shared" ref="G196:G259" si="27">CONCATENATE(SUBSTITUTE(A196,".",""),SUBSTITUTE(B196,".",""),SUBSTITUTE(C196,".",""),SUBSTITUTE(D196,".",""))</f>
        <v>JiarongHong</v>
      </c>
      <c r="H196" t="s">
        <v>323</v>
      </c>
      <c r="I196" t="s">
        <v>324</v>
      </c>
      <c r="J196">
        <f t="shared" ref="J196:J259" si="28">LEN(H196)</f>
        <v>7</v>
      </c>
      <c r="K196">
        <f t="shared" ref="K196:K259" si="29">CODE(LOWER(MID($H196,1,1)))-96</f>
        <v>10</v>
      </c>
      <c r="L196" t="b">
        <f>NOT(ISERROR(MATCH(LOWER(MID($H196,1,1)),{"a";"e";"i";"o";"u"},0)))</f>
        <v>0</v>
      </c>
      <c r="M196">
        <f t="shared" ref="M196:M259" si="30">CODE(LOWER(MID($H196,2,1)))-96</f>
        <v>9</v>
      </c>
      <c r="N196" t="b">
        <f>NOT(ISERROR(MATCH(LOWER(MID($H196,2,1)),{"a";"e";"i";"o";"u"},0)))</f>
        <v>1</v>
      </c>
      <c r="O196">
        <f t="shared" ref="O196:O259" si="31">LEN(I196)</f>
        <v>4</v>
      </c>
      <c r="P196">
        <f t="shared" ref="P196:P259" si="32">CODE(LOWER(MID($I196,1,1)))-96</f>
        <v>8</v>
      </c>
      <c r="Q196" t="b">
        <f>NOT(ISERROR(MATCH(LOWER(MID($I196,1,1)),{"a";"e";"i";"o";"u"},0)))</f>
        <v>0</v>
      </c>
      <c r="R196">
        <f t="shared" ref="R196:R259" si="33">CODE(LOWER(MID($I196,2,1)))-96</f>
        <v>15</v>
      </c>
      <c r="S196" t="b">
        <f>NOT(ISERROR(MATCH(LOWER(MID($I196,2,1)),{"a";"e";"i";"o";"u"},0)))</f>
        <v>1</v>
      </c>
      <c r="T196">
        <f t="shared" ref="T196:T259" si="34">LEN(H196)+LEN(I196)</f>
        <v>11</v>
      </c>
    </row>
    <row r="197" spans="1:20">
      <c r="A197" t="s">
        <v>325</v>
      </c>
      <c r="B197" t="s">
        <v>326</v>
      </c>
      <c r="E197" t="s">
        <v>1</v>
      </c>
      <c r="F197" t="str">
        <f t="shared" ref="F197:F260" si="35">IF(TRIM(E197)="+","WINNER","LOSER")</f>
        <v>WINNER</v>
      </c>
      <c r="G197" t="str">
        <f t="shared" si="27"/>
        <v>JanuszWnek</v>
      </c>
      <c r="H197" t="s">
        <v>325</v>
      </c>
      <c r="I197" t="s">
        <v>326</v>
      </c>
      <c r="J197">
        <f t="shared" si="28"/>
        <v>6</v>
      </c>
      <c r="K197">
        <f t="shared" si="29"/>
        <v>10</v>
      </c>
      <c r="L197" t="b">
        <f>NOT(ISERROR(MATCH(LOWER(MID($H197,1,1)),{"a";"e";"i";"o";"u"},0)))</f>
        <v>0</v>
      </c>
      <c r="M197">
        <f t="shared" si="30"/>
        <v>1</v>
      </c>
      <c r="N197" t="b">
        <f>NOT(ISERROR(MATCH(LOWER(MID($H197,2,1)),{"a";"e";"i";"o";"u"},0)))</f>
        <v>1</v>
      </c>
      <c r="O197">
        <f t="shared" si="31"/>
        <v>4</v>
      </c>
      <c r="P197">
        <f t="shared" si="32"/>
        <v>23</v>
      </c>
      <c r="Q197" t="b">
        <f>NOT(ISERROR(MATCH(LOWER(MID($I197,1,1)),{"a";"e";"i";"o";"u"},0)))</f>
        <v>0</v>
      </c>
      <c r="R197">
        <f t="shared" si="33"/>
        <v>14</v>
      </c>
      <c r="S197" t="b">
        <f>NOT(ISERROR(MATCH(LOWER(MID($I197,2,1)),{"a";"e";"i";"o";"u"},0)))</f>
        <v>0</v>
      </c>
      <c r="T197">
        <f t="shared" si="34"/>
        <v>10</v>
      </c>
    </row>
    <row r="198" spans="1:20">
      <c r="A198" t="s">
        <v>308</v>
      </c>
      <c r="B198" t="s">
        <v>329</v>
      </c>
      <c r="E198" t="s">
        <v>1</v>
      </c>
      <c r="F198" t="str">
        <f t="shared" si="35"/>
        <v>WINNER</v>
      </c>
      <c r="G198" t="str">
        <f t="shared" si="27"/>
        <v>DanielHennessy</v>
      </c>
      <c r="H198" t="s">
        <v>308</v>
      </c>
      <c r="I198" t="s">
        <v>329</v>
      </c>
      <c r="J198">
        <f t="shared" si="28"/>
        <v>6</v>
      </c>
      <c r="K198">
        <f t="shared" si="29"/>
        <v>4</v>
      </c>
      <c r="L198" t="b">
        <f>NOT(ISERROR(MATCH(LOWER(MID($H198,1,1)),{"a";"e";"i";"o";"u"},0)))</f>
        <v>0</v>
      </c>
      <c r="M198">
        <f t="shared" si="30"/>
        <v>1</v>
      </c>
      <c r="N198" t="b">
        <f>NOT(ISERROR(MATCH(LOWER(MID($H198,2,1)),{"a";"e";"i";"o";"u"},0)))</f>
        <v>1</v>
      </c>
      <c r="O198">
        <f t="shared" si="31"/>
        <v>8</v>
      </c>
      <c r="P198">
        <f t="shared" si="32"/>
        <v>8</v>
      </c>
      <c r="Q198" t="b">
        <f>NOT(ISERROR(MATCH(LOWER(MID($I198,1,1)),{"a";"e";"i";"o";"u"},0)))</f>
        <v>0</v>
      </c>
      <c r="R198">
        <f t="shared" si="33"/>
        <v>5</v>
      </c>
      <c r="S198" t="b">
        <f>NOT(ISERROR(MATCH(LOWER(MID($I198,2,1)),{"a";"e";"i";"o";"u"},0)))</f>
        <v>1</v>
      </c>
      <c r="T198">
        <f t="shared" si="34"/>
        <v>14</v>
      </c>
    </row>
    <row r="199" spans="1:20">
      <c r="A199" t="s">
        <v>179</v>
      </c>
      <c r="B199" t="s">
        <v>330</v>
      </c>
      <c r="E199" t="s">
        <v>1</v>
      </c>
      <c r="F199" t="str">
        <f t="shared" si="35"/>
        <v>WINNER</v>
      </c>
      <c r="G199" t="str">
        <f t="shared" si="27"/>
        <v>DavidCohn</v>
      </c>
      <c r="H199" t="s">
        <v>179</v>
      </c>
      <c r="I199" t="s">
        <v>330</v>
      </c>
      <c r="J199">
        <f t="shared" si="28"/>
        <v>5</v>
      </c>
      <c r="K199">
        <f t="shared" si="29"/>
        <v>4</v>
      </c>
      <c r="L199" t="b">
        <f>NOT(ISERROR(MATCH(LOWER(MID($H199,1,1)),{"a";"e";"i";"o";"u"},0)))</f>
        <v>0</v>
      </c>
      <c r="M199">
        <f t="shared" si="30"/>
        <v>1</v>
      </c>
      <c r="N199" t="b">
        <f>NOT(ISERROR(MATCH(LOWER(MID($H199,2,1)),{"a";"e";"i";"o";"u"},0)))</f>
        <v>1</v>
      </c>
      <c r="O199">
        <f t="shared" si="31"/>
        <v>4</v>
      </c>
      <c r="P199">
        <f t="shared" si="32"/>
        <v>3</v>
      </c>
      <c r="Q199" t="b">
        <f>NOT(ISERROR(MATCH(LOWER(MID($I199,1,1)),{"a";"e";"i";"o";"u"},0)))</f>
        <v>0</v>
      </c>
      <c r="R199">
        <f t="shared" si="33"/>
        <v>15</v>
      </c>
      <c r="S199" t="b">
        <f>NOT(ISERROR(MATCH(LOWER(MID($I199,2,1)),{"a";"e";"i";"o";"u"},0)))</f>
        <v>1</v>
      </c>
      <c r="T199">
        <f t="shared" si="34"/>
        <v>9</v>
      </c>
    </row>
    <row r="200" spans="1:20">
      <c r="A200" t="s">
        <v>333</v>
      </c>
      <c r="B200" t="s">
        <v>334</v>
      </c>
      <c r="E200" t="s">
        <v>1</v>
      </c>
      <c r="F200" t="str">
        <f t="shared" si="35"/>
        <v>WINNER</v>
      </c>
      <c r="G200" t="str">
        <f t="shared" si="27"/>
        <v>LindleyDarden</v>
      </c>
      <c r="H200" t="s">
        <v>333</v>
      </c>
      <c r="I200" t="s">
        <v>334</v>
      </c>
      <c r="J200">
        <f t="shared" si="28"/>
        <v>7</v>
      </c>
      <c r="K200">
        <f t="shared" si="29"/>
        <v>12</v>
      </c>
      <c r="L200" t="b">
        <f>NOT(ISERROR(MATCH(LOWER(MID($H200,1,1)),{"a";"e";"i";"o";"u"},0)))</f>
        <v>0</v>
      </c>
      <c r="M200">
        <f t="shared" si="30"/>
        <v>9</v>
      </c>
      <c r="N200" t="b">
        <f>NOT(ISERROR(MATCH(LOWER(MID($H200,2,1)),{"a";"e";"i";"o";"u"},0)))</f>
        <v>1</v>
      </c>
      <c r="O200">
        <f t="shared" si="31"/>
        <v>6</v>
      </c>
      <c r="P200">
        <f t="shared" si="32"/>
        <v>4</v>
      </c>
      <c r="Q200" t="b">
        <f>NOT(ISERROR(MATCH(LOWER(MID($I200,1,1)),{"a";"e";"i";"o";"u"},0)))</f>
        <v>0</v>
      </c>
      <c r="R200">
        <f t="shared" si="33"/>
        <v>1</v>
      </c>
      <c r="S200" t="b">
        <f>NOT(ISERROR(MATCH(LOWER(MID($I200,2,1)),{"a";"e";"i";"o";"u"},0)))</f>
        <v>1</v>
      </c>
      <c r="T200">
        <f t="shared" si="34"/>
        <v>13</v>
      </c>
    </row>
    <row r="201" spans="1:20">
      <c r="A201" t="s">
        <v>337</v>
      </c>
      <c r="B201" t="s">
        <v>338</v>
      </c>
      <c r="E201" t="s">
        <v>1</v>
      </c>
      <c r="F201" t="str">
        <f t="shared" si="35"/>
        <v>WINNER</v>
      </c>
      <c r="G201" t="str">
        <f t="shared" si="27"/>
        <v>WaiLam</v>
      </c>
      <c r="H201" t="s">
        <v>337</v>
      </c>
      <c r="I201" t="s">
        <v>338</v>
      </c>
      <c r="J201">
        <f t="shared" si="28"/>
        <v>3</v>
      </c>
      <c r="K201">
        <f t="shared" si="29"/>
        <v>23</v>
      </c>
      <c r="L201" t="b">
        <f>NOT(ISERROR(MATCH(LOWER(MID($H201,1,1)),{"a";"e";"i";"o";"u"},0)))</f>
        <v>0</v>
      </c>
      <c r="M201">
        <f t="shared" si="30"/>
        <v>1</v>
      </c>
      <c r="N201" t="b">
        <f>NOT(ISERROR(MATCH(LOWER(MID($H201,2,1)),{"a";"e";"i";"o";"u"},0)))</f>
        <v>1</v>
      </c>
      <c r="O201">
        <f t="shared" si="31"/>
        <v>3</v>
      </c>
      <c r="P201">
        <f t="shared" si="32"/>
        <v>12</v>
      </c>
      <c r="Q201" t="b">
        <f>NOT(ISERROR(MATCH(LOWER(MID($I201,1,1)),{"a";"e";"i";"o";"u"},0)))</f>
        <v>0</v>
      </c>
      <c r="R201">
        <f t="shared" si="33"/>
        <v>1</v>
      </c>
      <c r="S201" t="b">
        <f>NOT(ISERROR(MATCH(LOWER(MID($I201,2,1)),{"a";"e";"i";"o";"u"},0)))</f>
        <v>1</v>
      </c>
      <c r="T201">
        <f t="shared" si="34"/>
        <v>6</v>
      </c>
    </row>
    <row r="202" spans="1:20">
      <c r="A202" t="s">
        <v>130</v>
      </c>
      <c r="B202" t="s">
        <v>340</v>
      </c>
      <c r="E202" t="s">
        <v>1</v>
      </c>
      <c r="F202" t="str">
        <f t="shared" si="35"/>
        <v>WINNER</v>
      </c>
      <c r="G202" t="str">
        <f t="shared" si="27"/>
        <v>StephenMuggleton</v>
      </c>
      <c r="H202" t="s">
        <v>130</v>
      </c>
      <c r="I202" t="s">
        <v>340</v>
      </c>
      <c r="J202">
        <f t="shared" si="28"/>
        <v>7</v>
      </c>
      <c r="K202">
        <f t="shared" si="29"/>
        <v>19</v>
      </c>
      <c r="L202" t="b">
        <f>NOT(ISERROR(MATCH(LOWER(MID($H202,1,1)),{"a";"e";"i";"o";"u"},0)))</f>
        <v>0</v>
      </c>
      <c r="M202">
        <f t="shared" si="30"/>
        <v>20</v>
      </c>
      <c r="N202" t="b">
        <f>NOT(ISERROR(MATCH(LOWER(MID($H202,2,1)),{"a";"e";"i";"o";"u"},0)))</f>
        <v>0</v>
      </c>
      <c r="O202">
        <f t="shared" si="31"/>
        <v>9</v>
      </c>
      <c r="P202">
        <f t="shared" si="32"/>
        <v>13</v>
      </c>
      <c r="Q202" t="b">
        <f>NOT(ISERROR(MATCH(LOWER(MID($I202,1,1)),{"a";"e";"i";"o";"u"},0)))</f>
        <v>0</v>
      </c>
      <c r="R202">
        <f t="shared" si="33"/>
        <v>21</v>
      </c>
      <c r="S202" t="b">
        <f>NOT(ISERROR(MATCH(LOWER(MID($I202,2,1)),{"a";"e";"i";"o";"u"},0)))</f>
        <v>1</v>
      </c>
      <c r="T202">
        <f t="shared" si="34"/>
        <v>16</v>
      </c>
    </row>
    <row r="203" spans="1:20">
      <c r="A203" t="s">
        <v>341</v>
      </c>
      <c r="B203" t="s">
        <v>342</v>
      </c>
      <c r="E203" t="s">
        <v>0</v>
      </c>
      <c r="F203" t="str">
        <f t="shared" si="35"/>
        <v>LOSER</v>
      </c>
      <c r="G203" t="str">
        <f t="shared" si="27"/>
        <v>JasonCatlett</v>
      </c>
      <c r="H203" t="s">
        <v>341</v>
      </c>
      <c r="I203" t="s">
        <v>342</v>
      </c>
      <c r="J203">
        <f t="shared" si="28"/>
        <v>5</v>
      </c>
      <c r="K203">
        <f t="shared" si="29"/>
        <v>10</v>
      </c>
      <c r="L203" t="b">
        <f>NOT(ISERROR(MATCH(LOWER(MID($H203,1,1)),{"a";"e";"i";"o";"u"},0)))</f>
        <v>0</v>
      </c>
      <c r="M203">
        <f t="shared" si="30"/>
        <v>1</v>
      </c>
      <c r="N203" t="b">
        <f>NOT(ISERROR(MATCH(LOWER(MID($H203,2,1)),{"a";"e";"i";"o";"u"},0)))</f>
        <v>1</v>
      </c>
      <c r="O203">
        <f t="shared" si="31"/>
        <v>7</v>
      </c>
      <c r="P203">
        <f t="shared" si="32"/>
        <v>3</v>
      </c>
      <c r="Q203" t="b">
        <f>NOT(ISERROR(MATCH(LOWER(MID($I203,1,1)),{"a";"e";"i";"o";"u"},0)))</f>
        <v>0</v>
      </c>
      <c r="R203">
        <f t="shared" si="33"/>
        <v>1</v>
      </c>
      <c r="S203" t="b">
        <f>NOT(ISERROR(MATCH(LOWER(MID($I203,2,1)),{"a";"e";"i";"o";"u"},0)))</f>
        <v>1</v>
      </c>
      <c r="T203">
        <f t="shared" si="34"/>
        <v>12</v>
      </c>
    </row>
    <row r="204" spans="1:20">
      <c r="A204" t="s">
        <v>343</v>
      </c>
      <c r="B204" t="s">
        <v>344</v>
      </c>
      <c r="E204" t="s">
        <v>1</v>
      </c>
      <c r="F204" t="str">
        <f t="shared" si="35"/>
        <v>WINNER</v>
      </c>
      <c r="G204" t="str">
        <f t="shared" si="27"/>
        <v>JustinianRosca</v>
      </c>
      <c r="H204" t="s">
        <v>343</v>
      </c>
      <c r="I204" t="s">
        <v>344</v>
      </c>
      <c r="J204">
        <f t="shared" si="28"/>
        <v>9</v>
      </c>
      <c r="K204">
        <f t="shared" si="29"/>
        <v>10</v>
      </c>
      <c r="L204" t="b">
        <f>NOT(ISERROR(MATCH(LOWER(MID($H204,1,1)),{"a";"e";"i";"o";"u"},0)))</f>
        <v>0</v>
      </c>
      <c r="M204">
        <f t="shared" si="30"/>
        <v>21</v>
      </c>
      <c r="N204" t="b">
        <f>NOT(ISERROR(MATCH(LOWER(MID($H204,2,1)),{"a";"e";"i";"o";"u"},0)))</f>
        <v>1</v>
      </c>
      <c r="O204">
        <f t="shared" si="31"/>
        <v>5</v>
      </c>
      <c r="P204">
        <f t="shared" si="32"/>
        <v>18</v>
      </c>
      <c r="Q204" t="b">
        <f>NOT(ISERROR(MATCH(LOWER(MID($I204,1,1)),{"a";"e";"i";"o";"u"},0)))</f>
        <v>0</v>
      </c>
      <c r="R204">
        <f t="shared" si="33"/>
        <v>15</v>
      </c>
      <c r="S204" t="b">
        <f>NOT(ISERROR(MATCH(LOWER(MID($I204,2,1)),{"a";"e";"i";"o";"u"},0)))</f>
        <v>1</v>
      </c>
      <c r="T204">
        <f t="shared" si="34"/>
        <v>14</v>
      </c>
    </row>
    <row r="205" spans="1:20">
      <c r="A205" t="s">
        <v>66</v>
      </c>
      <c r="B205" t="s">
        <v>350</v>
      </c>
      <c r="E205" t="s">
        <v>1</v>
      </c>
      <c r="F205" t="str">
        <f t="shared" si="35"/>
        <v>WINNER</v>
      </c>
      <c r="G205" t="str">
        <f t="shared" si="27"/>
        <v>LeslieGrate</v>
      </c>
      <c r="H205" t="s">
        <v>66</v>
      </c>
      <c r="I205" t="s">
        <v>350</v>
      </c>
      <c r="J205">
        <f t="shared" si="28"/>
        <v>6</v>
      </c>
      <c r="K205">
        <f t="shared" si="29"/>
        <v>12</v>
      </c>
      <c r="L205" t="b">
        <f>NOT(ISERROR(MATCH(LOWER(MID($H205,1,1)),{"a";"e";"i";"o";"u"},0)))</f>
        <v>0</v>
      </c>
      <c r="M205">
        <f t="shared" si="30"/>
        <v>5</v>
      </c>
      <c r="N205" t="b">
        <f>NOT(ISERROR(MATCH(LOWER(MID($H205,2,1)),{"a";"e";"i";"o";"u"},0)))</f>
        <v>1</v>
      </c>
      <c r="O205">
        <f t="shared" si="31"/>
        <v>5</v>
      </c>
      <c r="P205">
        <f t="shared" si="32"/>
        <v>7</v>
      </c>
      <c r="Q205" t="b">
        <f>NOT(ISERROR(MATCH(LOWER(MID($I205,1,1)),{"a";"e";"i";"o";"u"},0)))</f>
        <v>0</v>
      </c>
      <c r="R205">
        <f t="shared" si="33"/>
        <v>18</v>
      </c>
      <c r="S205" t="b">
        <f>NOT(ISERROR(MATCH(LOWER(MID($I205,2,1)),{"a";"e";"i";"o";"u"},0)))</f>
        <v>0</v>
      </c>
      <c r="T205">
        <f t="shared" si="34"/>
        <v>11</v>
      </c>
    </row>
    <row r="206" spans="1:20">
      <c r="A206" t="s">
        <v>351</v>
      </c>
      <c r="B206" t="s">
        <v>352</v>
      </c>
      <c r="E206" t="s">
        <v>0</v>
      </c>
      <c r="F206" t="str">
        <f t="shared" si="35"/>
        <v>LOSER</v>
      </c>
      <c r="G206" t="str">
        <f t="shared" si="27"/>
        <v>NathalieJapkowicz</v>
      </c>
      <c r="H206" t="s">
        <v>351</v>
      </c>
      <c r="I206" t="s">
        <v>352</v>
      </c>
      <c r="J206">
        <f t="shared" si="28"/>
        <v>8</v>
      </c>
      <c r="K206">
        <f t="shared" si="29"/>
        <v>14</v>
      </c>
      <c r="L206" t="b">
        <f>NOT(ISERROR(MATCH(LOWER(MID($H206,1,1)),{"a";"e";"i";"o";"u"},0)))</f>
        <v>0</v>
      </c>
      <c r="M206">
        <f t="shared" si="30"/>
        <v>1</v>
      </c>
      <c r="N206" t="b">
        <f>NOT(ISERROR(MATCH(LOWER(MID($H206,2,1)),{"a";"e";"i";"o";"u"},0)))</f>
        <v>1</v>
      </c>
      <c r="O206">
        <f t="shared" si="31"/>
        <v>9</v>
      </c>
      <c r="P206">
        <f t="shared" si="32"/>
        <v>10</v>
      </c>
      <c r="Q206" t="b">
        <f>NOT(ISERROR(MATCH(LOWER(MID($I206,1,1)),{"a";"e";"i";"o";"u"},0)))</f>
        <v>0</v>
      </c>
      <c r="R206">
        <f t="shared" si="33"/>
        <v>1</v>
      </c>
      <c r="S206" t="b">
        <f>NOT(ISERROR(MATCH(LOWER(MID($I206,2,1)),{"a";"e";"i";"o";"u"},0)))</f>
        <v>1</v>
      </c>
      <c r="T206">
        <f t="shared" si="34"/>
        <v>17</v>
      </c>
    </row>
    <row r="207" spans="1:20">
      <c r="A207" t="s">
        <v>353</v>
      </c>
      <c r="B207" t="s">
        <v>354</v>
      </c>
      <c r="E207" t="s">
        <v>2</v>
      </c>
      <c r="F207" t="str">
        <f t="shared" si="35"/>
        <v>WINNER</v>
      </c>
      <c r="G207" t="str">
        <f t="shared" si="27"/>
        <v>RandolphJones</v>
      </c>
      <c r="H207" t="s">
        <v>353</v>
      </c>
      <c r="I207" t="s">
        <v>354</v>
      </c>
      <c r="J207">
        <f t="shared" si="28"/>
        <v>8</v>
      </c>
      <c r="K207">
        <f t="shared" si="29"/>
        <v>18</v>
      </c>
      <c r="L207" t="b">
        <f>NOT(ISERROR(MATCH(LOWER(MID($H207,1,1)),{"a";"e";"i";"o";"u"},0)))</f>
        <v>0</v>
      </c>
      <c r="M207">
        <f t="shared" si="30"/>
        <v>1</v>
      </c>
      <c r="N207" t="b">
        <f>NOT(ISERROR(MATCH(LOWER(MID($H207,2,1)),{"a";"e";"i";"o";"u"},0)))</f>
        <v>1</v>
      </c>
      <c r="O207">
        <f t="shared" si="31"/>
        <v>5</v>
      </c>
      <c r="P207">
        <f t="shared" si="32"/>
        <v>10</v>
      </c>
      <c r="Q207" t="b">
        <f>NOT(ISERROR(MATCH(LOWER(MID($I207,1,1)),{"a";"e";"i";"o";"u"},0)))</f>
        <v>0</v>
      </c>
      <c r="R207">
        <f t="shared" si="33"/>
        <v>15</v>
      </c>
      <c r="S207" t="b">
        <f>NOT(ISERROR(MATCH(LOWER(MID($I207,2,1)),{"a";"e";"i";"o";"u"},0)))</f>
        <v>1</v>
      </c>
      <c r="T207">
        <f t="shared" si="34"/>
        <v>13</v>
      </c>
    </row>
    <row r="208" spans="1:20">
      <c r="A208" t="s">
        <v>241</v>
      </c>
      <c r="B208" t="s">
        <v>355</v>
      </c>
      <c r="E208" t="s">
        <v>1</v>
      </c>
      <c r="F208" t="str">
        <f t="shared" si="35"/>
        <v>WINNER</v>
      </c>
      <c r="G208" t="str">
        <f t="shared" si="27"/>
        <v>JohnRachlin</v>
      </c>
      <c r="H208" t="s">
        <v>241</v>
      </c>
      <c r="I208" t="s">
        <v>355</v>
      </c>
      <c r="J208">
        <f t="shared" si="28"/>
        <v>4</v>
      </c>
      <c r="K208">
        <f t="shared" si="29"/>
        <v>10</v>
      </c>
      <c r="L208" t="b">
        <f>NOT(ISERROR(MATCH(LOWER(MID($H208,1,1)),{"a";"e";"i";"o";"u"},0)))</f>
        <v>0</v>
      </c>
      <c r="M208">
        <f t="shared" si="30"/>
        <v>15</v>
      </c>
      <c r="N208" t="b">
        <f>NOT(ISERROR(MATCH(LOWER(MID($H208,2,1)),{"a";"e";"i";"o";"u"},0)))</f>
        <v>1</v>
      </c>
      <c r="O208">
        <f t="shared" si="31"/>
        <v>7</v>
      </c>
      <c r="P208">
        <f t="shared" si="32"/>
        <v>18</v>
      </c>
      <c r="Q208" t="b">
        <f>NOT(ISERROR(MATCH(LOWER(MID($I208,1,1)),{"a";"e";"i";"o";"u"},0)))</f>
        <v>0</v>
      </c>
      <c r="R208">
        <f t="shared" si="33"/>
        <v>1</v>
      </c>
      <c r="S208" t="b">
        <f>NOT(ISERROR(MATCH(LOWER(MID($I208,2,1)),{"a";"e";"i";"o";"u"},0)))</f>
        <v>1</v>
      </c>
      <c r="T208">
        <f t="shared" si="34"/>
        <v>11</v>
      </c>
    </row>
    <row r="209" spans="1:20">
      <c r="A209" t="s">
        <v>245</v>
      </c>
      <c r="B209" t="s">
        <v>356</v>
      </c>
      <c r="E209" t="s">
        <v>1</v>
      </c>
      <c r="F209" t="str">
        <f t="shared" si="35"/>
        <v>WINNER</v>
      </c>
      <c r="G209" t="str">
        <f t="shared" si="27"/>
        <v>MosheLeshno</v>
      </c>
      <c r="H209" t="s">
        <v>245</v>
      </c>
      <c r="I209" t="s">
        <v>356</v>
      </c>
      <c r="J209">
        <f t="shared" si="28"/>
        <v>5</v>
      </c>
      <c r="K209">
        <f t="shared" si="29"/>
        <v>13</v>
      </c>
      <c r="L209" t="b">
        <f>NOT(ISERROR(MATCH(LOWER(MID($H209,1,1)),{"a";"e";"i";"o";"u"},0)))</f>
        <v>0</v>
      </c>
      <c r="M209">
        <f t="shared" si="30"/>
        <v>15</v>
      </c>
      <c r="N209" t="b">
        <f>NOT(ISERROR(MATCH(LOWER(MID($H209,2,1)),{"a";"e";"i";"o";"u"},0)))</f>
        <v>1</v>
      </c>
      <c r="O209">
        <f t="shared" si="31"/>
        <v>6</v>
      </c>
      <c r="P209">
        <f t="shared" si="32"/>
        <v>12</v>
      </c>
      <c r="Q209" t="b">
        <f>NOT(ISERROR(MATCH(LOWER(MID($I209,1,1)),{"a";"e";"i";"o";"u"},0)))</f>
        <v>0</v>
      </c>
      <c r="R209">
        <f t="shared" si="33"/>
        <v>5</v>
      </c>
      <c r="S209" t="b">
        <f>NOT(ISERROR(MATCH(LOWER(MID($I209,2,1)),{"a";"e";"i";"o";"u"},0)))</f>
        <v>1</v>
      </c>
      <c r="T209">
        <f t="shared" si="34"/>
        <v>11</v>
      </c>
    </row>
    <row r="210" spans="1:20">
      <c r="A210" t="s">
        <v>357</v>
      </c>
      <c r="B210" t="s">
        <v>358</v>
      </c>
      <c r="E210" t="s">
        <v>1</v>
      </c>
      <c r="F210" t="str">
        <f t="shared" si="35"/>
        <v>WINNER</v>
      </c>
      <c r="G210" t="str">
        <f t="shared" si="27"/>
        <v>EmanuelKnill</v>
      </c>
      <c r="H210" t="s">
        <v>357</v>
      </c>
      <c r="I210" t="s">
        <v>358</v>
      </c>
      <c r="J210">
        <f t="shared" si="28"/>
        <v>7</v>
      </c>
      <c r="K210">
        <f t="shared" si="29"/>
        <v>5</v>
      </c>
      <c r="L210" t="b">
        <f>NOT(ISERROR(MATCH(LOWER(MID($H210,1,1)),{"a";"e";"i";"o";"u"},0)))</f>
        <v>1</v>
      </c>
      <c r="M210">
        <f t="shared" si="30"/>
        <v>13</v>
      </c>
      <c r="N210" t="b">
        <f>NOT(ISERROR(MATCH(LOWER(MID($H210,2,1)),{"a";"e";"i";"o";"u"},0)))</f>
        <v>0</v>
      </c>
      <c r="O210">
        <f t="shared" si="31"/>
        <v>5</v>
      </c>
      <c r="P210">
        <f t="shared" si="32"/>
        <v>11</v>
      </c>
      <c r="Q210" t="b">
        <f>NOT(ISERROR(MATCH(LOWER(MID($I210,1,1)),{"a";"e";"i";"o";"u"},0)))</f>
        <v>0</v>
      </c>
      <c r="R210">
        <f t="shared" si="33"/>
        <v>14</v>
      </c>
      <c r="S210" t="b">
        <f>NOT(ISERROR(MATCH(LOWER(MID($I210,2,1)),{"a";"e";"i";"o";"u"},0)))</f>
        <v>0</v>
      </c>
      <c r="T210">
        <f t="shared" si="34"/>
        <v>12</v>
      </c>
    </row>
    <row r="211" spans="1:20">
      <c r="A211" t="s">
        <v>359</v>
      </c>
      <c r="B211" t="s">
        <v>223</v>
      </c>
      <c r="E211" t="s">
        <v>1</v>
      </c>
      <c r="F211" t="str">
        <f t="shared" si="35"/>
        <v>WINNER</v>
      </c>
      <c r="G211" t="str">
        <f t="shared" si="27"/>
        <v>SholomWeiss</v>
      </c>
      <c r="H211" t="s">
        <v>359</v>
      </c>
      <c r="I211" t="s">
        <v>223</v>
      </c>
      <c r="J211">
        <f t="shared" si="28"/>
        <v>6</v>
      </c>
      <c r="K211">
        <f t="shared" si="29"/>
        <v>19</v>
      </c>
      <c r="L211" t="b">
        <f>NOT(ISERROR(MATCH(LOWER(MID($H211,1,1)),{"a";"e";"i";"o";"u"},0)))</f>
        <v>0</v>
      </c>
      <c r="M211">
        <f t="shared" si="30"/>
        <v>8</v>
      </c>
      <c r="N211" t="b">
        <f>NOT(ISERROR(MATCH(LOWER(MID($H211,2,1)),{"a";"e";"i";"o";"u"},0)))</f>
        <v>0</v>
      </c>
      <c r="O211">
        <f t="shared" si="31"/>
        <v>5</v>
      </c>
      <c r="P211">
        <f t="shared" si="32"/>
        <v>23</v>
      </c>
      <c r="Q211" t="b">
        <f>NOT(ISERROR(MATCH(LOWER(MID($I211,1,1)),{"a";"e";"i";"o";"u"},0)))</f>
        <v>0</v>
      </c>
      <c r="R211">
        <f t="shared" si="33"/>
        <v>5</v>
      </c>
      <c r="S211" t="b">
        <f>NOT(ISERROR(MATCH(LOWER(MID($I211,2,1)),{"a";"e";"i";"o";"u"},0)))</f>
        <v>1</v>
      </c>
      <c r="T211">
        <f t="shared" si="34"/>
        <v>11</v>
      </c>
    </row>
    <row r="212" spans="1:20">
      <c r="A212" t="s">
        <v>360</v>
      </c>
      <c r="B212" t="s">
        <v>361</v>
      </c>
      <c r="E212" t="s">
        <v>1</v>
      </c>
      <c r="F212" t="str">
        <f t="shared" si="35"/>
        <v>WINNER</v>
      </c>
      <c r="G212" t="str">
        <f t="shared" si="27"/>
        <v>DarkoZupanic</v>
      </c>
      <c r="H212" t="s">
        <v>360</v>
      </c>
      <c r="I212" t="s">
        <v>361</v>
      </c>
      <c r="J212">
        <f t="shared" si="28"/>
        <v>5</v>
      </c>
      <c r="K212">
        <f t="shared" si="29"/>
        <v>4</v>
      </c>
      <c r="L212" t="b">
        <f>NOT(ISERROR(MATCH(LOWER(MID($H212,1,1)),{"a";"e";"i";"o";"u"},0)))</f>
        <v>0</v>
      </c>
      <c r="M212">
        <f t="shared" si="30"/>
        <v>1</v>
      </c>
      <c r="N212" t="b">
        <f>NOT(ISERROR(MATCH(LOWER(MID($H212,2,1)),{"a";"e";"i";"o";"u"},0)))</f>
        <v>1</v>
      </c>
      <c r="O212">
        <f t="shared" si="31"/>
        <v>7</v>
      </c>
      <c r="P212">
        <f t="shared" si="32"/>
        <v>26</v>
      </c>
      <c r="Q212" t="b">
        <f>NOT(ISERROR(MATCH(LOWER(MID($I212,1,1)),{"a";"e";"i";"o";"u"},0)))</f>
        <v>0</v>
      </c>
      <c r="R212">
        <f t="shared" si="33"/>
        <v>21</v>
      </c>
      <c r="S212" t="b">
        <f>NOT(ISERROR(MATCH(LOWER(MID($I212,2,1)),{"a";"e";"i";"o";"u"},0)))</f>
        <v>1</v>
      </c>
      <c r="T212">
        <f t="shared" si="34"/>
        <v>12</v>
      </c>
    </row>
    <row r="213" spans="1:20">
      <c r="A213" t="s">
        <v>73</v>
      </c>
      <c r="B213" t="s">
        <v>363</v>
      </c>
      <c r="E213" t="s">
        <v>1</v>
      </c>
      <c r="F213" t="str">
        <f t="shared" si="35"/>
        <v>WINNER</v>
      </c>
      <c r="G213" t="str">
        <f t="shared" si="27"/>
        <v>MichaelKearns</v>
      </c>
      <c r="H213" t="s">
        <v>73</v>
      </c>
      <c r="I213" t="s">
        <v>363</v>
      </c>
      <c r="J213">
        <f t="shared" si="28"/>
        <v>7</v>
      </c>
      <c r="K213">
        <f t="shared" si="29"/>
        <v>13</v>
      </c>
      <c r="L213" t="b">
        <f>NOT(ISERROR(MATCH(LOWER(MID($H213,1,1)),{"a";"e";"i";"o";"u"},0)))</f>
        <v>0</v>
      </c>
      <c r="M213">
        <f t="shared" si="30"/>
        <v>9</v>
      </c>
      <c r="N213" t="b">
        <f>NOT(ISERROR(MATCH(LOWER(MID($H213,2,1)),{"a";"e";"i";"o";"u"},0)))</f>
        <v>1</v>
      </c>
      <c r="O213">
        <f t="shared" si="31"/>
        <v>6</v>
      </c>
      <c r="P213">
        <f t="shared" si="32"/>
        <v>11</v>
      </c>
      <c r="Q213" t="b">
        <f>NOT(ISERROR(MATCH(LOWER(MID($I213,1,1)),{"a";"e";"i";"o";"u"},0)))</f>
        <v>0</v>
      </c>
      <c r="R213">
        <f t="shared" si="33"/>
        <v>5</v>
      </c>
      <c r="S213" t="b">
        <f>NOT(ISERROR(MATCH(LOWER(MID($I213,2,1)),{"a";"e";"i";"o";"u"},0)))</f>
        <v>1</v>
      </c>
      <c r="T213">
        <f t="shared" si="34"/>
        <v>13</v>
      </c>
    </row>
    <row r="214" spans="1:20">
      <c r="A214" t="s">
        <v>364</v>
      </c>
      <c r="B214" t="s">
        <v>365</v>
      </c>
      <c r="E214" t="s">
        <v>1</v>
      </c>
      <c r="F214" t="str">
        <f t="shared" si="35"/>
        <v>WINNER</v>
      </c>
      <c r="G214" t="str">
        <f t="shared" si="27"/>
        <v>HollyYanco</v>
      </c>
      <c r="H214" t="s">
        <v>364</v>
      </c>
      <c r="I214" t="s">
        <v>365</v>
      </c>
      <c r="J214">
        <f t="shared" si="28"/>
        <v>5</v>
      </c>
      <c r="K214">
        <f t="shared" si="29"/>
        <v>8</v>
      </c>
      <c r="L214" t="b">
        <f>NOT(ISERROR(MATCH(LOWER(MID($H214,1,1)),{"a";"e";"i";"o";"u"},0)))</f>
        <v>0</v>
      </c>
      <c r="M214">
        <f t="shared" si="30"/>
        <v>15</v>
      </c>
      <c r="N214" t="b">
        <f>NOT(ISERROR(MATCH(LOWER(MID($H214,2,1)),{"a";"e";"i";"o";"u"},0)))</f>
        <v>1</v>
      </c>
      <c r="O214">
        <f t="shared" si="31"/>
        <v>5</v>
      </c>
      <c r="P214">
        <f t="shared" si="32"/>
        <v>25</v>
      </c>
      <c r="Q214" t="b">
        <f>NOT(ISERROR(MATCH(LOWER(MID($I214,1,1)),{"a";"e";"i";"o";"u"},0)))</f>
        <v>0</v>
      </c>
      <c r="R214">
        <f t="shared" si="33"/>
        <v>1</v>
      </c>
      <c r="S214" t="b">
        <f>NOT(ISERROR(MATCH(LOWER(MID($I214,2,1)),{"a";"e";"i";"o";"u"},0)))</f>
        <v>1</v>
      </c>
      <c r="T214">
        <f t="shared" si="34"/>
        <v>10</v>
      </c>
    </row>
    <row r="215" spans="1:20">
      <c r="A215" t="s">
        <v>218</v>
      </c>
      <c r="B215" t="s">
        <v>369</v>
      </c>
      <c r="E215" t="s">
        <v>1</v>
      </c>
      <c r="F215" t="str">
        <f t="shared" si="35"/>
        <v>WINNER</v>
      </c>
      <c r="G215" t="str">
        <f t="shared" si="27"/>
        <v>TomBylander</v>
      </c>
      <c r="H215" t="s">
        <v>218</v>
      </c>
      <c r="I215" t="s">
        <v>369</v>
      </c>
      <c r="J215">
        <f t="shared" si="28"/>
        <v>3</v>
      </c>
      <c r="K215">
        <f t="shared" si="29"/>
        <v>20</v>
      </c>
      <c r="L215" t="b">
        <f>NOT(ISERROR(MATCH(LOWER(MID($H215,1,1)),{"a";"e";"i";"o";"u"},0)))</f>
        <v>0</v>
      </c>
      <c r="M215">
        <f t="shared" si="30"/>
        <v>15</v>
      </c>
      <c r="N215" t="b">
        <f>NOT(ISERROR(MATCH(LOWER(MID($H215,2,1)),{"a";"e";"i";"o";"u"},0)))</f>
        <v>1</v>
      </c>
      <c r="O215">
        <f t="shared" si="31"/>
        <v>8</v>
      </c>
      <c r="P215">
        <f t="shared" si="32"/>
        <v>2</v>
      </c>
      <c r="Q215" t="b">
        <f>NOT(ISERROR(MATCH(LOWER(MID($I215,1,1)),{"a";"e";"i";"o";"u"},0)))</f>
        <v>0</v>
      </c>
      <c r="R215">
        <f t="shared" si="33"/>
        <v>25</v>
      </c>
      <c r="S215" t="b">
        <f>NOT(ISERROR(MATCH(LOWER(MID($I215,2,1)),{"a";"e";"i";"o";"u"},0)))</f>
        <v>0</v>
      </c>
      <c r="T215">
        <f t="shared" si="34"/>
        <v>11</v>
      </c>
    </row>
    <row r="216" spans="1:20">
      <c r="A216" t="s">
        <v>370</v>
      </c>
      <c r="B216" t="s">
        <v>371</v>
      </c>
      <c r="E216" t="s">
        <v>0</v>
      </c>
      <c r="F216" t="str">
        <f t="shared" si="35"/>
        <v>LOSER</v>
      </c>
      <c r="G216" t="str">
        <f t="shared" si="27"/>
        <v>JohannesFurnkranz</v>
      </c>
      <c r="H216" t="s">
        <v>370</v>
      </c>
      <c r="I216" t="s">
        <v>371</v>
      </c>
      <c r="J216">
        <f t="shared" si="28"/>
        <v>8</v>
      </c>
      <c r="K216">
        <f t="shared" si="29"/>
        <v>10</v>
      </c>
      <c r="L216" t="b">
        <f>NOT(ISERROR(MATCH(LOWER(MID($H216,1,1)),{"a";"e";"i";"o";"u"},0)))</f>
        <v>0</v>
      </c>
      <c r="M216">
        <f t="shared" si="30"/>
        <v>15</v>
      </c>
      <c r="N216" t="b">
        <f>NOT(ISERROR(MATCH(LOWER(MID($H216,2,1)),{"a";"e";"i";"o";"u"},0)))</f>
        <v>1</v>
      </c>
      <c r="O216">
        <f t="shared" si="31"/>
        <v>9</v>
      </c>
      <c r="P216">
        <f t="shared" si="32"/>
        <v>6</v>
      </c>
      <c r="Q216" t="b">
        <f>NOT(ISERROR(MATCH(LOWER(MID($I216,1,1)),{"a";"e";"i";"o";"u"},0)))</f>
        <v>0</v>
      </c>
      <c r="R216">
        <f t="shared" si="33"/>
        <v>21</v>
      </c>
      <c r="S216" t="b">
        <f>NOT(ISERROR(MATCH(LOWER(MID($I216,2,1)),{"a";"e";"i";"o";"u"},0)))</f>
        <v>1</v>
      </c>
      <c r="T216">
        <f t="shared" si="34"/>
        <v>17</v>
      </c>
    </row>
    <row r="217" spans="1:20">
      <c r="A217" t="s">
        <v>372</v>
      </c>
      <c r="B217" t="s">
        <v>373</v>
      </c>
      <c r="E217" t="s">
        <v>1</v>
      </c>
      <c r="F217" t="str">
        <f t="shared" si="35"/>
        <v>WINNER</v>
      </c>
      <c r="G217" t="str">
        <f t="shared" si="27"/>
        <v>PatLangley</v>
      </c>
      <c r="H217" t="s">
        <v>372</v>
      </c>
      <c r="I217" t="s">
        <v>373</v>
      </c>
      <c r="J217">
        <f t="shared" si="28"/>
        <v>3</v>
      </c>
      <c r="K217">
        <f t="shared" si="29"/>
        <v>16</v>
      </c>
      <c r="L217" t="b">
        <f>NOT(ISERROR(MATCH(LOWER(MID($H217,1,1)),{"a";"e";"i";"o";"u"},0)))</f>
        <v>0</v>
      </c>
      <c r="M217">
        <f t="shared" si="30"/>
        <v>1</v>
      </c>
      <c r="N217" t="b">
        <f>NOT(ISERROR(MATCH(LOWER(MID($H217,2,1)),{"a";"e";"i";"o";"u"},0)))</f>
        <v>1</v>
      </c>
      <c r="O217">
        <f t="shared" si="31"/>
        <v>7</v>
      </c>
      <c r="P217">
        <f t="shared" si="32"/>
        <v>12</v>
      </c>
      <c r="Q217" t="b">
        <f>NOT(ISERROR(MATCH(LOWER(MID($I217,1,1)),{"a";"e";"i";"o";"u"},0)))</f>
        <v>0</v>
      </c>
      <c r="R217">
        <f t="shared" si="33"/>
        <v>1</v>
      </c>
      <c r="S217" t="b">
        <f>NOT(ISERROR(MATCH(LOWER(MID($I217,2,1)),{"a";"e";"i";"o";"u"},0)))</f>
        <v>1</v>
      </c>
      <c r="T217">
        <f t="shared" si="34"/>
        <v>10</v>
      </c>
    </row>
    <row r="218" spans="1:20">
      <c r="A218" t="s">
        <v>374</v>
      </c>
      <c r="B218" t="s">
        <v>375</v>
      </c>
      <c r="E218" t="s">
        <v>1</v>
      </c>
      <c r="F218" t="str">
        <f t="shared" si="35"/>
        <v>WINNER</v>
      </c>
      <c r="G218" t="str">
        <f t="shared" si="27"/>
        <v>JavedAslam</v>
      </c>
      <c r="H218" t="s">
        <v>374</v>
      </c>
      <c r="I218" t="s">
        <v>375</v>
      </c>
      <c r="J218">
        <f t="shared" si="28"/>
        <v>5</v>
      </c>
      <c r="K218">
        <f t="shared" si="29"/>
        <v>10</v>
      </c>
      <c r="L218" t="b">
        <f>NOT(ISERROR(MATCH(LOWER(MID($H218,1,1)),{"a";"e";"i";"o";"u"},0)))</f>
        <v>0</v>
      </c>
      <c r="M218">
        <f t="shared" si="30"/>
        <v>1</v>
      </c>
      <c r="N218" t="b">
        <f>NOT(ISERROR(MATCH(LOWER(MID($H218,2,1)),{"a";"e";"i";"o";"u"},0)))</f>
        <v>1</v>
      </c>
      <c r="O218">
        <f t="shared" si="31"/>
        <v>5</v>
      </c>
      <c r="P218">
        <f t="shared" si="32"/>
        <v>1</v>
      </c>
      <c r="Q218" t="b">
        <f>NOT(ISERROR(MATCH(LOWER(MID($I218,1,1)),{"a";"e";"i";"o";"u"},0)))</f>
        <v>1</v>
      </c>
      <c r="R218">
        <f t="shared" si="33"/>
        <v>19</v>
      </c>
      <c r="S218" t="b">
        <f>NOT(ISERROR(MATCH(LOWER(MID($I218,2,1)),{"a";"e";"i";"o";"u"},0)))</f>
        <v>0</v>
      </c>
      <c r="T218">
        <f t="shared" si="34"/>
        <v>10</v>
      </c>
    </row>
    <row r="219" spans="1:20">
      <c r="A219" t="s">
        <v>379</v>
      </c>
      <c r="B219" t="s">
        <v>380</v>
      </c>
      <c r="E219" t="s">
        <v>1</v>
      </c>
      <c r="F219" t="str">
        <f t="shared" si="35"/>
        <v>WINNER</v>
      </c>
      <c r="G219" t="str">
        <f t="shared" si="27"/>
        <v>SeanSlattery</v>
      </c>
      <c r="H219" t="s">
        <v>379</v>
      </c>
      <c r="I219" t="s">
        <v>380</v>
      </c>
      <c r="J219">
        <f t="shared" si="28"/>
        <v>4</v>
      </c>
      <c r="K219">
        <f t="shared" si="29"/>
        <v>19</v>
      </c>
      <c r="L219" t="b">
        <f>NOT(ISERROR(MATCH(LOWER(MID($H219,1,1)),{"a";"e";"i";"o";"u"},0)))</f>
        <v>0</v>
      </c>
      <c r="M219">
        <f t="shared" si="30"/>
        <v>5</v>
      </c>
      <c r="N219" t="b">
        <f>NOT(ISERROR(MATCH(LOWER(MID($H219,2,1)),{"a";"e";"i";"o";"u"},0)))</f>
        <v>1</v>
      </c>
      <c r="O219">
        <f t="shared" si="31"/>
        <v>8</v>
      </c>
      <c r="P219">
        <f t="shared" si="32"/>
        <v>19</v>
      </c>
      <c r="Q219" t="b">
        <f>NOT(ISERROR(MATCH(LOWER(MID($I219,1,1)),{"a";"e";"i";"o";"u"},0)))</f>
        <v>0</v>
      </c>
      <c r="R219">
        <f t="shared" si="33"/>
        <v>12</v>
      </c>
      <c r="S219" t="b">
        <f>NOT(ISERROR(MATCH(LOWER(MID($I219,2,1)),{"a";"e";"i";"o";"u"},0)))</f>
        <v>0</v>
      </c>
      <c r="T219">
        <f t="shared" si="34"/>
        <v>12</v>
      </c>
    </row>
    <row r="220" spans="1:20">
      <c r="A220" t="s">
        <v>179</v>
      </c>
      <c r="B220" t="s">
        <v>385</v>
      </c>
      <c r="E220" t="s">
        <v>1</v>
      </c>
      <c r="F220" t="str">
        <f t="shared" si="35"/>
        <v>WINNER</v>
      </c>
      <c r="G220" t="str">
        <f t="shared" si="27"/>
        <v>DavidGillman</v>
      </c>
      <c r="H220" t="s">
        <v>179</v>
      </c>
      <c r="I220" t="s">
        <v>385</v>
      </c>
      <c r="J220">
        <f t="shared" si="28"/>
        <v>5</v>
      </c>
      <c r="K220">
        <f t="shared" si="29"/>
        <v>4</v>
      </c>
      <c r="L220" t="b">
        <f>NOT(ISERROR(MATCH(LOWER(MID($H220,1,1)),{"a";"e";"i";"o";"u"},0)))</f>
        <v>0</v>
      </c>
      <c r="M220">
        <f t="shared" si="30"/>
        <v>1</v>
      </c>
      <c r="N220" t="b">
        <f>NOT(ISERROR(MATCH(LOWER(MID($H220,2,1)),{"a";"e";"i";"o";"u"},0)))</f>
        <v>1</v>
      </c>
      <c r="O220">
        <f t="shared" si="31"/>
        <v>7</v>
      </c>
      <c r="P220">
        <f t="shared" si="32"/>
        <v>7</v>
      </c>
      <c r="Q220" t="b">
        <f>NOT(ISERROR(MATCH(LOWER(MID($I220,1,1)),{"a";"e";"i";"o";"u"},0)))</f>
        <v>0</v>
      </c>
      <c r="R220">
        <f t="shared" si="33"/>
        <v>9</v>
      </c>
      <c r="S220" t="b">
        <f>NOT(ISERROR(MATCH(LOWER(MID($I220,2,1)),{"a";"e";"i";"o";"u"},0)))</f>
        <v>1</v>
      </c>
      <c r="T220">
        <f t="shared" si="34"/>
        <v>12</v>
      </c>
    </row>
    <row r="221" spans="1:20">
      <c r="A221" t="s">
        <v>386</v>
      </c>
      <c r="B221" t="s">
        <v>387</v>
      </c>
      <c r="E221" t="s">
        <v>0</v>
      </c>
      <c r="F221" t="str">
        <f t="shared" si="35"/>
        <v>LOSER</v>
      </c>
      <c r="G221" t="str">
        <f t="shared" si="27"/>
        <v>MatevzKovacic</v>
      </c>
      <c r="H221" t="s">
        <v>386</v>
      </c>
      <c r="I221" t="s">
        <v>387</v>
      </c>
      <c r="J221">
        <f t="shared" si="28"/>
        <v>6</v>
      </c>
      <c r="K221">
        <f t="shared" si="29"/>
        <v>13</v>
      </c>
      <c r="L221" t="b">
        <f>NOT(ISERROR(MATCH(LOWER(MID($H221,1,1)),{"a";"e";"i";"o";"u"},0)))</f>
        <v>0</v>
      </c>
      <c r="M221">
        <f t="shared" si="30"/>
        <v>1</v>
      </c>
      <c r="N221" t="b">
        <f>NOT(ISERROR(MATCH(LOWER(MID($H221,2,1)),{"a";"e";"i";"o";"u"},0)))</f>
        <v>1</v>
      </c>
      <c r="O221">
        <f t="shared" si="31"/>
        <v>7</v>
      </c>
      <c r="P221">
        <f t="shared" si="32"/>
        <v>11</v>
      </c>
      <c r="Q221" t="b">
        <f>NOT(ISERROR(MATCH(LOWER(MID($I221,1,1)),{"a";"e";"i";"o";"u"},0)))</f>
        <v>0</v>
      </c>
      <c r="R221">
        <f t="shared" si="33"/>
        <v>15</v>
      </c>
      <c r="S221" t="b">
        <f>NOT(ISERROR(MATCH(LOWER(MID($I221,2,1)),{"a";"e";"i";"o";"u"},0)))</f>
        <v>1</v>
      </c>
      <c r="T221">
        <f t="shared" si="34"/>
        <v>13</v>
      </c>
    </row>
    <row r="222" spans="1:20">
      <c r="A222" t="s">
        <v>388</v>
      </c>
      <c r="B222" t="s">
        <v>389</v>
      </c>
      <c r="E222" t="s">
        <v>1</v>
      </c>
      <c r="F222" t="str">
        <f t="shared" si="35"/>
        <v>WINNER</v>
      </c>
      <c r="G222" t="str">
        <f t="shared" si="27"/>
        <v>BalaKalyanasundaram</v>
      </c>
      <c r="H222" t="s">
        <v>388</v>
      </c>
      <c r="I222" t="s">
        <v>389</v>
      </c>
      <c r="J222">
        <f t="shared" si="28"/>
        <v>4</v>
      </c>
      <c r="K222">
        <f t="shared" si="29"/>
        <v>2</v>
      </c>
      <c r="L222" t="b">
        <f>NOT(ISERROR(MATCH(LOWER(MID($H222,1,1)),{"a";"e";"i";"o";"u"},0)))</f>
        <v>0</v>
      </c>
      <c r="M222">
        <f t="shared" si="30"/>
        <v>1</v>
      </c>
      <c r="N222" t="b">
        <f>NOT(ISERROR(MATCH(LOWER(MID($H222,2,1)),{"a";"e";"i";"o";"u"},0)))</f>
        <v>1</v>
      </c>
      <c r="O222">
        <f t="shared" si="31"/>
        <v>15</v>
      </c>
      <c r="P222">
        <f t="shared" si="32"/>
        <v>11</v>
      </c>
      <c r="Q222" t="b">
        <f>NOT(ISERROR(MATCH(LOWER(MID($I222,1,1)),{"a";"e";"i";"o";"u"},0)))</f>
        <v>0</v>
      </c>
      <c r="R222">
        <f t="shared" si="33"/>
        <v>1</v>
      </c>
      <c r="S222" t="b">
        <f>NOT(ISERROR(MATCH(LOWER(MID($I222,2,1)),{"a";"e";"i";"o";"u"},0)))</f>
        <v>1</v>
      </c>
      <c r="T222">
        <f t="shared" si="34"/>
        <v>19</v>
      </c>
    </row>
    <row r="223" spans="1:20">
      <c r="A223" t="s">
        <v>390</v>
      </c>
      <c r="B223" t="s">
        <v>391</v>
      </c>
      <c r="E223" t="s">
        <v>0</v>
      </c>
      <c r="F223" t="str">
        <f t="shared" si="35"/>
        <v>LOSER</v>
      </c>
      <c r="G223" t="str">
        <f t="shared" si="27"/>
        <v>MartinKummer</v>
      </c>
      <c r="H223" t="s">
        <v>390</v>
      </c>
      <c r="I223" t="s">
        <v>391</v>
      </c>
      <c r="J223">
        <f t="shared" si="28"/>
        <v>6</v>
      </c>
      <c r="K223">
        <f t="shared" si="29"/>
        <v>13</v>
      </c>
      <c r="L223" t="b">
        <f>NOT(ISERROR(MATCH(LOWER(MID($H223,1,1)),{"a";"e";"i";"o";"u"},0)))</f>
        <v>0</v>
      </c>
      <c r="M223">
        <f t="shared" si="30"/>
        <v>1</v>
      </c>
      <c r="N223" t="b">
        <f>NOT(ISERROR(MATCH(LOWER(MID($H223,2,1)),{"a";"e";"i";"o";"u"},0)))</f>
        <v>1</v>
      </c>
      <c r="O223">
        <f t="shared" si="31"/>
        <v>6</v>
      </c>
      <c r="P223">
        <f t="shared" si="32"/>
        <v>11</v>
      </c>
      <c r="Q223" t="b">
        <f>NOT(ISERROR(MATCH(LOWER(MID($I223,1,1)),{"a";"e";"i";"o";"u"},0)))</f>
        <v>0</v>
      </c>
      <c r="R223">
        <f t="shared" si="33"/>
        <v>21</v>
      </c>
      <c r="S223" t="b">
        <f>NOT(ISERROR(MATCH(LOWER(MID($I223,2,1)),{"a";"e";"i";"o";"u"},0)))</f>
        <v>1</v>
      </c>
      <c r="T223">
        <f t="shared" si="34"/>
        <v>12</v>
      </c>
    </row>
    <row r="224" spans="1:20">
      <c r="A224" t="s">
        <v>392</v>
      </c>
      <c r="B224" t="s">
        <v>393</v>
      </c>
      <c r="E224" t="s">
        <v>0</v>
      </c>
      <c r="F224" t="str">
        <f t="shared" si="35"/>
        <v>LOSER</v>
      </c>
      <c r="G224" t="str">
        <f t="shared" si="27"/>
        <v>ManfredWarmuth</v>
      </c>
      <c r="H224" t="s">
        <v>392</v>
      </c>
      <c r="I224" t="s">
        <v>393</v>
      </c>
      <c r="J224">
        <f t="shared" si="28"/>
        <v>7</v>
      </c>
      <c r="K224">
        <f t="shared" si="29"/>
        <v>13</v>
      </c>
      <c r="L224" t="b">
        <f>NOT(ISERROR(MATCH(LOWER(MID($H224,1,1)),{"a";"e";"i";"o";"u"},0)))</f>
        <v>0</v>
      </c>
      <c r="M224">
        <f t="shared" si="30"/>
        <v>1</v>
      </c>
      <c r="N224" t="b">
        <f>NOT(ISERROR(MATCH(LOWER(MID($H224,2,1)),{"a";"e";"i";"o";"u"},0)))</f>
        <v>1</v>
      </c>
      <c r="O224">
        <f t="shared" si="31"/>
        <v>7</v>
      </c>
      <c r="P224">
        <f t="shared" si="32"/>
        <v>23</v>
      </c>
      <c r="Q224" t="b">
        <f>NOT(ISERROR(MATCH(LOWER(MID($I224,1,1)),{"a";"e";"i";"o";"u"},0)))</f>
        <v>0</v>
      </c>
      <c r="R224">
        <f t="shared" si="33"/>
        <v>1</v>
      </c>
      <c r="S224" t="b">
        <f>NOT(ISERROR(MATCH(LOWER(MID($I224,2,1)),{"a";"e";"i";"o";"u"},0)))</f>
        <v>1</v>
      </c>
      <c r="T224">
        <f t="shared" si="34"/>
        <v>14</v>
      </c>
    </row>
    <row r="225" spans="1:20">
      <c r="A225" t="s">
        <v>179</v>
      </c>
      <c r="B225" t="s">
        <v>394</v>
      </c>
      <c r="E225" t="s">
        <v>0</v>
      </c>
      <c r="F225" t="str">
        <f t="shared" si="35"/>
        <v>LOSER</v>
      </c>
      <c r="G225" t="str">
        <f t="shared" si="27"/>
        <v>DavidMathias</v>
      </c>
      <c r="H225" t="s">
        <v>179</v>
      </c>
      <c r="I225" t="s">
        <v>394</v>
      </c>
      <c r="J225">
        <f t="shared" si="28"/>
        <v>5</v>
      </c>
      <c r="K225">
        <f t="shared" si="29"/>
        <v>4</v>
      </c>
      <c r="L225" t="b">
        <f>NOT(ISERROR(MATCH(LOWER(MID($H225,1,1)),{"a";"e";"i";"o";"u"},0)))</f>
        <v>0</v>
      </c>
      <c r="M225">
        <f t="shared" si="30"/>
        <v>1</v>
      </c>
      <c r="N225" t="b">
        <f>NOT(ISERROR(MATCH(LOWER(MID($H225,2,1)),{"a";"e";"i";"o";"u"},0)))</f>
        <v>1</v>
      </c>
      <c r="O225">
        <f t="shared" si="31"/>
        <v>7</v>
      </c>
      <c r="P225">
        <f t="shared" si="32"/>
        <v>13</v>
      </c>
      <c r="Q225" t="b">
        <f>NOT(ISERROR(MATCH(LOWER(MID($I225,1,1)),{"a";"e";"i";"o";"u"},0)))</f>
        <v>0</v>
      </c>
      <c r="R225">
        <f t="shared" si="33"/>
        <v>1</v>
      </c>
      <c r="S225" t="b">
        <f>NOT(ISERROR(MATCH(LOWER(MID($I225,2,1)),{"a";"e";"i";"o";"u"},0)))</f>
        <v>1</v>
      </c>
      <c r="T225">
        <f t="shared" si="34"/>
        <v>12</v>
      </c>
    </row>
    <row r="226" spans="1:20">
      <c r="A226" t="s">
        <v>382</v>
      </c>
      <c r="B226" t="s">
        <v>395</v>
      </c>
      <c r="E226" t="s">
        <v>1</v>
      </c>
      <c r="F226" t="str">
        <f t="shared" si="35"/>
        <v>WINNER</v>
      </c>
      <c r="G226" t="str">
        <f t="shared" si="27"/>
        <v>BrianTester</v>
      </c>
      <c r="H226" t="s">
        <v>382</v>
      </c>
      <c r="I226" t="s">
        <v>395</v>
      </c>
      <c r="J226">
        <f t="shared" si="28"/>
        <v>5</v>
      </c>
      <c r="K226">
        <f t="shared" si="29"/>
        <v>2</v>
      </c>
      <c r="L226" t="b">
        <f>NOT(ISERROR(MATCH(LOWER(MID($H226,1,1)),{"a";"e";"i";"o";"u"},0)))</f>
        <v>0</v>
      </c>
      <c r="M226">
        <f t="shared" si="30"/>
        <v>18</v>
      </c>
      <c r="N226" t="b">
        <f>NOT(ISERROR(MATCH(LOWER(MID($H226,2,1)),{"a";"e";"i";"o";"u"},0)))</f>
        <v>0</v>
      </c>
      <c r="O226">
        <f t="shared" si="31"/>
        <v>6</v>
      </c>
      <c r="P226">
        <f t="shared" si="32"/>
        <v>20</v>
      </c>
      <c r="Q226" t="b">
        <f>NOT(ISERROR(MATCH(LOWER(MID($I226,1,1)),{"a";"e";"i";"o";"u"},0)))</f>
        <v>0</v>
      </c>
      <c r="R226">
        <f t="shared" si="33"/>
        <v>5</v>
      </c>
      <c r="S226" t="b">
        <f>NOT(ISERROR(MATCH(LOWER(MID($I226,2,1)),{"a";"e";"i";"o";"u"},0)))</f>
        <v>1</v>
      </c>
      <c r="T226">
        <f t="shared" si="34"/>
        <v>11</v>
      </c>
    </row>
    <row r="227" spans="1:20">
      <c r="A227" t="s">
        <v>396</v>
      </c>
      <c r="B227" t="s">
        <v>397</v>
      </c>
      <c r="E227" t="s">
        <v>1</v>
      </c>
      <c r="F227" t="str">
        <f t="shared" si="35"/>
        <v>WINNER</v>
      </c>
      <c r="G227" t="str">
        <f t="shared" si="27"/>
        <v>NicolasFiechter</v>
      </c>
      <c r="H227" t="s">
        <v>396</v>
      </c>
      <c r="I227" t="s">
        <v>397</v>
      </c>
      <c r="J227">
        <f t="shared" si="28"/>
        <v>7</v>
      </c>
      <c r="K227">
        <f t="shared" si="29"/>
        <v>14</v>
      </c>
      <c r="L227" t="b">
        <f>NOT(ISERROR(MATCH(LOWER(MID($H227,1,1)),{"a";"e";"i";"o";"u"},0)))</f>
        <v>0</v>
      </c>
      <c r="M227">
        <f t="shared" si="30"/>
        <v>9</v>
      </c>
      <c r="N227" t="b">
        <f>NOT(ISERROR(MATCH(LOWER(MID($H227,2,1)),{"a";"e";"i";"o";"u"},0)))</f>
        <v>1</v>
      </c>
      <c r="O227">
        <f t="shared" si="31"/>
        <v>8</v>
      </c>
      <c r="P227">
        <f t="shared" si="32"/>
        <v>6</v>
      </c>
      <c r="Q227" t="b">
        <f>NOT(ISERROR(MATCH(LOWER(MID($I227,1,1)),{"a";"e";"i";"o";"u"},0)))</f>
        <v>0</v>
      </c>
      <c r="R227">
        <f t="shared" si="33"/>
        <v>9</v>
      </c>
      <c r="S227" t="b">
        <f>NOT(ISERROR(MATCH(LOWER(MID($I227,2,1)),{"a";"e";"i";"o";"u"},0)))</f>
        <v>1</v>
      </c>
      <c r="T227">
        <f t="shared" si="34"/>
        <v>15</v>
      </c>
    </row>
    <row r="228" spans="1:20">
      <c r="A228" t="s">
        <v>398</v>
      </c>
      <c r="B228" t="s">
        <v>399</v>
      </c>
      <c r="E228" t="s">
        <v>1</v>
      </c>
      <c r="F228" t="str">
        <f t="shared" si="35"/>
        <v>WINNER</v>
      </c>
      <c r="G228" t="str">
        <f t="shared" si="27"/>
        <v>AuroraPerez</v>
      </c>
      <c r="H228" t="s">
        <v>398</v>
      </c>
      <c r="I228" t="s">
        <v>399</v>
      </c>
      <c r="J228">
        <f t="shared" si="28"/>
        <v>6</v>
      </c>
      <c r="K228">
        <f t="shared" si="29"/>
        <v>1</v>
      </c>
      <c r="L228" t="b">
        <f>NOT(ISERROR(MATCH(LOWER(MID($H228,1,1)),{"a";"e";"i";"o";"u"},0)))</f>
        <v>1</v>
      </c>
      <c r="M228">
        <f t="shared" si="30"/>
        <v>21</v>
      </c>
      <c r="N228" t="b">
        <f>NOT(ISERROR(MATCH(LOWER(MID($H228,2,1)),{"a";"e";"i";"o";"u"},0)))</f>
        <v>1</v>
      </c>
      <c r="O228">
        <f t="shared" si="31"/>
        <v>5</v>
      </c>
      <c r="P228">
        <f t="shared" si="32"/>
        <v>16</v>
      </c>
      <c r="Q228" t="b">
        <f>NOT(ISERROR(MATCH(LOWER(MID($I228,1,1)),{"a";"e";"i";"o";"u"},0)))</f>
        <v>0</v>
      </c>
      <c r="R228">
        <f t="shared" si="33"/>
        <v>5</v>
      </c>
      <c r="S228" t="b">
        <f>NOT(ISERROR(MATCH(LOWER(MID($I228,2,1)),{"a";"e";"i";"o";"u"},0)))</f>
        <v>1</v>
      </c>
      <c r="T228">
        <f t="shared" si="34"/>
        <v>11</v>
      </c>
    </row>
    <row r="229" spans="1:20">
      <c r="A229" t="s">
        <v>73</v>
      </c>
      <c r="B229" t="s">
        <v>400</v>
      </c>
      <c r="E229" t="s">
        <v>1</v>
      </c>
      <c r="F229" t="str">
        <f t="shared" si="35"/>
        <v>WINNER</v>
      </c>
      <c r="G229" t="str">
        <f t="shared" si="27"/>
        <v>MichaelScott</v>
      </c>
      <c r="H229" t="s">
        <v>73</v>
      </c>
      <c r="I229" t="s">
        <v>400</v>
      </c>
      <c r="J229">
        <f t="shared" si="28"/>
        <v>7</v>
      </c>
      <c r="K229">
        <f t="shared" si="29"/>
        <v>13</v>
      </c>
      <c r="L229" t="b">
        <f>NOT(ISERROR(MATCH(LOWER(MID($H229,1,1)),{"a";"e";"i";"o";"u"},0)))</f>
        <v>0</v>
      </c>
      <c r="M229">
        <f t="shared" si="30"/>
        <v>9</v>
      </c>
      <c r="N229" t="b">
        <f>NOT(ISERROR(MATCH(LOWER(MID($H229,2,1)),{"a";"e";"i";"o";"u"},0)))</f>
        <v>1</v>
      </c>
      <c r="O229">
        <f t="shared" si="31"/>
        <v>5</v>
      </c>
      <c r="P229">
        <f t="shared" si="32"/>
        <v>19</v>
      </c>
      <c r="Q229" t="b">
        <f>NOT(ISERROR(MATCH(LOWER(MID($I229,1,1)),{"a";"e";"i";"o";"u"},0)))</f>
        <v>0</v>
      </c>
      <c r="R229">
        <f t="shared" si="33"/>
        <v>3</v>
      </c>
      <c r="S229" t="b">
        <f>NOT(ISERROR(MATCH(LOWER(MID($I229,2,1)),{"a";"e";"i";"o";"u"},0)))</f>
        <v>0</v>
      </c>
      <c r="T229">
        <f t="shared" si="34"/>
        <v>12</v>
      </c>
    </row>
    <row r="230" spans="1:20">
      <c r="A230" t="s">
        <v>401</v>
      </c>
      <c r="B230" t="s">
        <v>402</v>
      </c>
      <c r="E230" t="s">
        <v>0</v>
      </c>
      <c r="F230" t="str">
        <f t="shared" si="35"/>
        <v>LOSER</v>
      </c>
      <c r="G230" t="str">
        <f t="shared" si="27"/>
        <v>NaokiAbe</v>
      </c>
      <c r="H230" t="s">
        <v>401</v>
      </c>
      <c r="I230" t="s">
        <v>402</v>
      </c>
      <c r="J230">
        <f t="shared" si="28"/>
        <v>5</v>
      </c>
      <c r="K230">
        <f t="shared" si="29"/>
        <v>14</v>
      </c>
      <c r="L230" t="b">
        <f>NOT(ISERROR(MATCH(LOWER(MID($H230,1,1)),{"a";"e";"i";"o";"u"},0)))</f>
        <v>0</v>
      </c>
      <c r="M230">
        <f t="shared" si="30"/>
        <v>1</v>
      </c>
      <c r="N230" t="b">
        <f>NOT(ISERROR(MATCH(LOWER(MID($H230,2,1)),{"a";"e";"i";"o";"u"},0)))</f>
        <v>1</v>
      </c>
      <c r="O230">
        <f t="shared" si="31"/>
        <v>3</v>
      </c>
      <c r="P230">
        <f t="shared" si="32"/>
        <v>1</v>
      </c>
      <c r="Q230" t="b">
        <f>NOT(ISERROR(MATCH(LOWER(MID($I230,1,1)),{"a";"e";"i";"o";"u"},0)))</f>
        <v>1</v>
      </c>
      <c r="R230">
        <f t="shared" si="33"/>
        <v>2</v>
      </c>
      <c r="S230" t="b">
        <f>NOT(ISERROR(MATCH(LOWER(MID($I230,2,1)),{"a";"e";"i";"o";"u"},0)))</f>
        <v>0</v>
      </c>
      <c r="T230">
        <f t="shared" si="34"/>
        <v>8</v>
      </c>
    </row>
    <row r="231" spans="1:20">
      <c r="A231" t="s">
        <v>403</v>
      </c>
      <c r="B231" t="s">
        <v>404</v>
      </c>
      <c r="E231" t="s">
        <v>1</v>
      </c>
      <c r="F231" t="str">
        <f t="shared" si="35"/>
        <v>WINNER</v>
      </c>
      <c r="G231" t="str">
        <f t="shared" si="27"/>
        <v>KimmenSjolander</v>
      </c>
      <c r="H231" t="s">
        <v>403</v>
      </c>
      <c r="I231" t="s">
        <v>404</v>
      </c>
      <c r="J231">
        <f t="shared" si="28"/>
        <v>6</v>
      </c>
      <c r="K231">
        <f t="shared" si="29"/>
        <v>11</v>
      </c>
      <c r="L231" t="b">
        <f>NOT(ISERROR(MATCH(LOWER(MID($H231,1,1)),{"a";"e";"i";"o";"u"},0)))</f>
        <v>0</v>
      </c>
      <c r="M231">
        <f t="shared" si="30"/>
        <v>9</v>
      </c>
      <c r="N231" t="b">
        <f>NOT(ISERROR(MATCH(LOWER(MID($H231,2,1)),{"a";"e";"i";"o";"u"},0)))</f>
        <v>1</v>
      </c>
      <c r="O231">
        <f t="shared" si="31"/>
        <v>9</v>
      </c>
      <c r="P231">
        <f t="shared" si="32"/>
        <v>19</v>
      </c>
      <c r="Q231" t="b">
        <f>NOT(ISERROR(MATCH(LOWER(MID($I231,1,1)),{"a";"e";"i";"o";"u"},0)))</f>
        <v>0</v>
      </c>
      <c r="R231">
        <f t="shared" si="33"/>
        <v>10</v>
      </c>
      <c r="S231" t="b">
        <f>NOT(ISERROR(MATCH(LOWER(MID($I231,2,1)),{"a";"e";"i";"o";"u"},0)))</f>
        <v>0</v>
      </c>
      <c r="T231">
        <f t="shared" si="34"/>
        <v>15</v>
      </c>
    </row>
    <row r="232" spans="1:20">
      <c r="A232" t="s">
        <v>405</v>
      </c>
      <c r="B232" t="s">
        <v>406</v>
      </c>
      <c r="E232" t="s">
        <v>1</v>
      </c>
      <c r="F232" t="str">
        <f t="shared" si="35"/>
        <v>WINNER</v>
      </c>
      <c r="G232" t="str">
        <f t="shared" si="27"/>
        <v>JefferyClouse</v>
      </c>
      <c r="H232" t="s">
        <v>405</v>
      </c>
      <c r="I232" t="s">
        <v>406</v>
      </c>
      <c r="J232">
        <f t="shared" si="28"/>
        <v>7</v>
      </c>
      <c r="K232">
        <f t="shared" si="29"/>
        <v>10</v>
      </c>
      <c r="L232" t="b">
        <f>NOT(ISERROR(MATCH(LOWER(MID($H232,1,1)),{"a";"e";"i";"o";"u"},0)))</f>
        <v>0</v>
      </c>
      <c r="M232">
        <f t="shared" si="30"/>
        <v>5</v>
      </c>
      <c r="N232" t="b">
        <f>NOT(ISERROR(MATCH(LOWER(MID($H232,2,1)),{"a";"e";"i";"o";"u"},0)))</f>
        <v>1</v>
      </c>
      <c r="O232">
        <f t="shared" si="31"/>
        <v>6</v>
      </c>
      <c r="P232">
        <f t="shared" si="32"/>
        <v>3</v>
      </c>
      <c r="Q232" t="b">
        <f>NOT(ISERROR(MATCH(LOWER(MID($I232,1,1)),{"a";"e";"i";"o";"u"},0)))</f>
        <v>0</v>
      </c>
      <c r="R232">
        <f t="shared" si="33"/>
        <v>12</v>
      </c>
      <c r="S232" t="b">
        <f>NOT(ISERROR(MATCH(LOWER(MID($I232,2,1)),{"a";"e";"i";"o";"u"},0)))</f>
        <v>0</v>
      </c>
      <c r="T232">
        <f t="shared" si="34"/>
        <v>13</v>
      </c>
    </row>
    <row r="233" spans="1:20">
      <c r="A233" t="s">
        <v>46</v>
      </c>
      <c r="B233" t="s">
        <v>408</v>
      </c>
      <c r="E233" t="s">
        <v>1</v>
      </c>
      <c r="F233" t="str">
        <f t="shared" si="35"/>
        <v>WINNER</v>
      </c>
      <c r="G233" t="str">
        <f t="shared" si="27"/>
        <v>WilliamGasarch</v>
      </c>
      <c r="H233" t="s">
        <v>46</v>
      </c>
      <c r="I233" t="s">
        <v>408</v>
      </c>
      <c r="J233">
        <f t="shared" si="28"/>
        <v>7</v>
      </c>
      <c r="K233">
        <f t="shared" si="29"/>
        <v>23</v>
      </c>
      <c r="L233" t="b">
        <f>NOT(ISERROR(MATCH(LOWER(MID($H233,1,1)),{"a";"e";"i";"o";"u"},0)))</f>
        <v>0</v>
      </c>
      <c r="M233">
        <f t="shared" si="30"/>
        <v>9</v>
      </c>
      <c r="N233" t="b">
        <f>NOT(ISERROR(MATCH(LOWER(MID($H233,2,1)),{"a";"e";"i";"o";"u"},0)))</f>
        <v>1</v>
      </c>
      <c r="O233">
        <f t="shared" si="31"/>
        <v>7</v>
      </c>
      <c r="P233">
        <f t="shared" si="32"/>
        <v>7</v>
      </c>
      <c r="Q233" t="b">
        <f>NOT(ISERROR(MATCH(LOWER(MID($I233,1,1)),{"a";"e";"i";"o";"u"},0)))</f>
        <v>0</v>
      </c>
      <c r="R233">
        <f t="shared" si="33"/>
        <v>1</v>
      </c>
      <c r="S233" t="b">
        <f>NOT(ISERROR(MATCH(LOWER(MID($I233,2,1)),{"a";"e";"i";"o";"u"},0)))</f>
        <v>1</v>
      </c>
      <c r="T233">
        <f t="shared" si="34"/>
        <v>14</v>
      </c>
    </row>
    <row r="234" spans="1:20">
      <c r="A234" t="s">
        <v>409</v>
      </c>
      <c r="B234" t="s">
        <v>410</v>
      </c>
      <c r="E234" t="s">
        <v>1</v>
      </c>
      <c r="F234" t="str">
        <f t="shared" si="35"/>
        <v>WINNER</v>
      </c>
      <c r="G234" t="str">
        <f t="shared" si="27"/>
        <v>ReinhardBlasig</v>
      </c>
      <c r="H234" t="s">
        <v>409</v>
      </c>
      <c r="I234" t="s">
        <v>410</v>
      </c>
      <c r="J234">
        <f t="shared" si="28"/>
        <v>8</v>
      </c>
      <c r="K234">
        <f t="shared" si="29"/>
        <v>18</v>
      </c>
      <c r="L234" t="b">
        <f>NOT(ISERROR(MATCH(LOWER(MID($H234,1,1)),{"a";"e";"i";"o";"u"},0)))</f>
        <v>0</v>
      </c>
      <c r="M234">
        <f t="shared" si="30"/>
        <v>5</v>
      </c>
      <c r="N234" t="b">
        <f>NOT(ISERROR(MATCH(LOWER(MID($H234,2,1)),{"a";"e";"i";"o";"u"},0)))</f>
        <v>1</v>
      </c>
      <c r="O234">
        <f t="shared" si="31"/>
        <v>6</v>
      </c>
      <c r="P234">
        <f t="shared" si="32"/>
        <v>2</v>
      </c>
      <c r="Q234" t="b">
        <f>NOT(ISERROR(MATCH(LOWER(MID($I234,1,1)),{"a";"e";"i";"o";"u"},0)))</f>
        <v>0</v>
      </c>
      <c r="R234">
        <f t="shared" si="33"/>
        <v>12</v>
      </c>
      <c r="S234" t="b">
        <f>NOT(ISERROR(MATCH(LOWER(MID($I234,2,1)),{"a";"e";"i";"o";"u"},0)))</f>
        <v>0</v>
      </c>
      <c r="T234">
        <f t="shared" si="34"/>
        <v>14</v>
      </c>
    </row>
    <row r="235" spans="1:20">
      <c r="A235" t="s">
        <v>411</v>
      </c>
      <c r="B235" t="s">
        <v>412</v>
      </c>
      <c r="E235" t="s">
        <v>1</v>
      </c>
      <c r="F235" t="str">
        <f t="shared" si="35"/>
        <v>WINNER</v>
      </c>
      <c r="G235" t="str">
        <f t="shared" si="27"/>
        <v>MaliniBhandaru</v>
      </c>
      <c r="H235" t="s">
        <v>411</v>
      </c>
      <c r="I235" t="s">
        <v>412</v>
      </c>
      <c r="J235">
        <f t="shared" si="28"/>
        <v>6</v>
      </c>
      <c r="K235">
        <f t="shared" si="29"/>
        <v>13</v>
      </c>
      <c r="L235" t="b">
        <f>NOT(ISERROR(MATCH(LOWER(MID($H235,1,1)),{"a";"e";"i";"o";"u"},0)))</f>
        <v>0</v>
      </c>
      <c r="M235">
        <f t="shared" si="30"/>
        <v>1</v>
      </c>
      <c r="N235" t="b">
        <f>NOT(ISERROR(MATCH(LOWER(MID($H235,2,1)),{"a";"e";"i";"o";"u"},0)))</f>
        <v>1</v>
      </c>
      <c r="O235">
        <f t="shared" si="31"/>
        <v>8</v>
      </c>
      <c r="P235">
        <f t="shared" si="32"/>
        <v>2</v>
      </c>
      <c r="Q235" t="b">
        <f>NOT(ISERROR(MATCH(LOWER(MID($I235,1,1)),{"a";"e";"i";"o";"u"},0)))</f>
        <v>0</v>
      </c>
      <c r="R235">
        <f t="shared" si="33"/>
        <v>8</v>
      </c>
      <c r="S235" t="b">
        <f>NOT(ISERROR(MATCH(LOWER(MID($I235,2,1)),{"a";"e";"i";"o";"u"},0)))</f>
        <v>0</v>
      </c>
      <c r="T235">
        <f t="shared" si="34"/>
        <v>14</v>
      </c>
    </row>
    <row r="236" spans="1:20">
      <c r="A236" t="s">
        <v>13</v>
      </c>
      <c r="B236" t="s">
        <v>413</v>
      </c>
      <c r="E236" t="s">
        <v>0</v>
      </c>
      <c r="F236" t="str">
        <f t="shared" si="35"/>
        <v>LOSER</v>
      </c>
      <c r="G236" t="str">
        <f t="shared" si="27"/>
        <v>RobertSchapire</v>
      </c>
      <c r="H236" t="s">
        <v>13</v>
      </c>
      <c r="I236" t="s">
        <v>413</v>
      </c>
      <c r="J236">
        <f t="shared" si="28"/>
        <v>6</v>
      </c>
      <c r="K236">
        <f t="shared" si="29"/>
        <v>18</v>
      </c>
      <c r="L236" t="b">
        <f>NOT(ISERROR(MATCH(LOWER(MID($H236,1,1)),{"a";"e";"i";"o";"u"},0)))</f>
        <v>0</v>
      </c>
      <c r="M236">
        <f t="shared" si="30"/>
        <v>15</v>
      </c>
      <c r="N236" t="b">
        <f>NOT(ISERROR(MATCH(LOWER(MID($H236,2,1)),{"a";"e";"i";"o";"u"},0)))</f>
        <v>1</v>
      </c>
      <c r="O236">
        <f t="shared" si="31"/>
        <v>8</v>
      </c>
      <c r="P236">
        <f t="shared" si="32"/>
        <v>19</v>
      </c>
      <c r="Q236" t="b">
        <f>NOT(ISERROR(MATCH(LOWER(MID($I236,1,1)),{"a";"e";"i";"o";"u"},0)))</f>
        <v>0</v>
      </c>
      <c r="R236">
        <f t="shared" si="33"/>
        <v>3</v>
      </c>
      <c r="S236" t="b">
        <f>NOT(ISERROR(MATCH(LOWER(MID($I236,2,1)),{"a";"e";"i";"o";"u"},0)))</f>
        <v>0</v>
      </c>
      <c r="T236">
        <f t="shared" si="34"/>
        <v>14</v>
      </c>
    </row>
    <row r="237" spans="1:20">
      <c r="A237" t="s">
        <v>418</v>
      </c>
      <c r="B237" t="s">
        <v>419</v>
      </c>
      <c r="E237" t="s">
        <v>0</v>
      </c>
      <c r="F237" t="str">
        <f t="shared" si="35"/>
        <v>LOSER</v>
      </c>
      <c r="G237" t="str">
        <f t="shared" si="27"/>
        <v>MartinchKrikis</v>
      </c>
      <c r="H237" t="s">
        <v>418</v>
      </c>
      <c r="I237" t="s">
        <v>419</v>
      </c>
      <c r="J237">
        <f t="shared" si="28"/>
        <v>8</v>
      </c>
      <c r="K237">
        <f t="shared" si="29"/>
        <v>13</v>
      </c>
      <c r="L237" t="b">
        <f>NOT(ISERROR(MATCH(LOWER(MID($H237,1,1)),{"a";"e";"i";"o";"u"},0)))</f>
        <v>0</v>
      </c>
      <c r="M237">
        <f t="shared" si="30"/>
        <v>1</v>
      </c>
      <c r="N237" t="b">
        <f>NOT(ISERROR(MATCH(LOWER(MID($H237,2,1)),{"a";"e";"i";"o";"u"},0)))</f>
        <v>1</v>
      </c>
      <c r="O237">
        <f t="shared" si="31"/>
        <v>6</v>
      </c>
      <c r="P237">
        <f t="shared" si="32"/>
        <v>11</v>
      </c>
      <c r="Q237" t="b">
        <f>NOT(ISERROR(MATCH(LOWER(MID($I237,1,1)),{"a";"e";"i";"o";"u"},0)))</f>
        <v>0</v>
      </c>
      <c r="R237">
        <f t="shared" si="33"/>
        <v>18</v>
      </c>
      <c r="S237" t="b">
        <f>NOT(ISERROR(MATCH(LOWER(MID($I237,2,1)),{"a";"e";"i";"o";"u"},0)))</f>
        <v>0</v>
      </c>
      <c r="T237">
        <f t="shared" si="34"/>
        <v>14</v>
      </c>
    </row>
    <row r="238" spans="1:20">
      <c r="A238" t="s">
        <v>241</v>
      </c>
      <c r="B238" t="s">
        <v>420</v>
      </c>
      <c r="E238" t="s">
        <v>0</v>
      </c>
      <c r="F238" t="str">
        <f t="shared" si="35"/>
        <v>LOSER</v>
      </c>
      <c r="G238" t="str">
        <f t="shared" si="27"/>
        <v>JohnCase</v>
      </c>
      <c r="H238" t="s">
        <v>241</v>
      </c>
      <c r="I238" t="s">
        <v>420</v>
      </c>
      <c r="J238">
        <f t="shared" si="28"/>
        <v>4</v>
      </c>
      <c r="K238">
        <f t="shared" si="29"/>
        <v>10</v>
      </c>
      <c r="L238" t="b">
        <f>NOT(ISERROR(MATCH(LOWER(MID($H238,1,1)),{"a";"e";"i";"o";"u"},0)))</f>
        <v>0</v>
      </c>
      <c r="M238">
        <f t="shared" si="30"/>
        <v>15</v>
      </c>
      <c r="N238" t="b">
        <f>NOT(ISERROR(MATCH(LOWER(MID($H238,2,1)),{"a";"e";"i";"o";"u"},0)))</f>
        <v>1</v>
      </c>
      <c r="O238">
        <f t="shared" si="31"/>
        <v>4</v>
      </c>
      <c r="P238">
        <f t="shared" si="32"/>
        <v>3</v>
      </c>
      <c r="Q238" t="b">
        <f>NOT(ISERROR(MATCH(LOWER(MID($I238,1,1)),{"a";"e";"i";"o";"u"},0)))</f>
        <v>0</v>
      </c>
      <c r="R238">
        <f t="shared" si="33"/>
        <v>1</v>
      </c>
      <c r="S238" t="b">
        <f>NOT(ISERROR(MATCH(LOWER(MID($I238,2,1)),{"a";"e";"i";"o";"u"},0)))</f>
        <v>1</v>
      </c>
      <c r="T238">
        <f t="shared" si="34"/>
        <v>8</v>
      </c>
    </row>
    <row r="239" spans="1:20">
      <c r="A239" t="s">
        <v>142</v>
      </c>
      <c r="B239" t="s">
        <v>421</v>
      </c>
      <c r="E239" t="s">
        <v>1</v>
      </c>
      <c r="F239" t="str">
        <f t="shared" si="35"/>
        <v>WINNER</v>
      </c>
      <c r="G239" t="str">
        <f t="shared" si="27"/>
        <v>LanceFortnow</v>
      </c>
      <c r="H239" t="s">
        <v>142</v>
      </c>
      <c r="I239" t="s">
        <v>421</v>
      </c>
      <c r="J239">
        <f t="shared" si="28"/>
        <v>5</v>
      </c>
      <c r="K239">
        <f t="shared" si="29"/>
        <v>12</v>
      </c>
      <c r="L239" t="b">
        <f>NOT(ISERROR(MATCH(LOWER(MID($H239,1,1)),{"a";"e";"i";"o";"u"},0)))</f>
        <v>0</v>
      </c>
      <c r="M239">
        <f t="shared" si="30"/>
        <v>1</v>
      </c>
      <c r="N239" t="b">
        <f>NOT(ISERROR(MATCH(LOWER(MID($H239,2,1)),{"a";"e";"i";"o";"u"},0)))</f>
        <v>1</v>
      </c>
      <c r="O239">
        <f t="shared" si="31"/>
        <v>7</v>
      </c>
      <c r="P239">
        <f t="shared" si="32"/>
        <v>6</v>
      </c>
      <c r="Q239" t="b">
        <f>NOT(ISERROR(MATCH(LOWER(MID($I239,1,1)),{"a";"e";"i";"o";"u"},0)))</f>
        <v>0</v>
      </c>
      <c r="R239">
        <f t="shared" si="33"/>
        <v>15</v>
      </c>
      <c r="S239" t="b">
        <f>NOT(ISERROR(MATCH(LOWER(MID($I239,2,1)),{"a";"e";"i";"o";"u"},0)))</f>
        <v>1</v>
      </c>
      <c r="T239">
        <f t="shared" si="34"/>
        <v>12</v>
      </c>
    </row>
    <row r="240" spans="1:20">
      <c r="A240" t="s">
        <v>427</v>
      </c>
      <c r="B240" t="s">
        <v>428</v>
      </c>
      <c r="E240" t="s">
        <v>1</v>
      </c>
      <c r="F240" t="str">
        <f t="shared" si="35"/>
        <v>WINNER</v>
      </c>
      <c r="G240" t="str">
        <f t="shared" si="27"/>
        <v>HaralabosAthanassiou</v>
      </c>
      <c r="H240" t="s">
        <v>427</v>
      </c>
      <c r="I240" t="s">
        <v>428</v>
      </c>
      <c r="J240">
        <f t="shared" si="28"/>
        <v>9</v>
      </c>
      <c r="K240">
        <f t="shared" si="29"/>
        <v>8</v>
      </c>
      <c r="L240" t="b">
        <f>NOT(ISERROR(MATCH(LOWER(MID($H240,1,1)),{"a";"e";"i";"o";"u"},0)))</f>
        <v>0</v>
      </c>
      <c r="M240">
        <f t="shared" si="30"/>
        <v>1</v>
      </c>
      <c r="N240" t="b">
        <f>NOT(ISERROR(MATCH(LOWER(MID($H240,2,1)),{"a";"e";"i";"o";"u"},0)))</f>
        <v>1</v>
      </c>
      <c r="O240">
        <f t="shared" si="31"/>
        <v>11</v>
      </c>
      <c r="P240">
        <f t="shared" si="32"/>
        <v>1</v>
      </c>
      <c r="Q240" t="b">
        <f>NOT(ISERROR(MATCH(LOWER(MID($I240,1,1)),{"a";"e";"i";"o";"u"},0)))</f>
        <v>1</v>
      </c>
      <c r="R240">
        <f t="shared" si="33"/>
        <v>20</v>
      </c>
      <c r="S240" t="b">
        <f>NOT(ISERROR(MATCH(LOWER(MID($I240,2,1)),{"a";"e";"i";"o";"u"},0)))</f>
        <v>0</v>
      </c>
      <c r="T240">
        <f t="shared" si="34"/>
        <v>20</v>
      </c>
    </row>
    <row r="241" spans="1:20">
      <c r="A241" t="s">
        <v>431</v>
      </c>
      <c r="B241" t="s">
        <v>432</v>
      </c>
      <c r="E241" t="s">
        <v>0</v>
      </c>
      <c r="F241" t="str">
        <f t="shared" si="35"/>
        <v>LOSER</v>
      </c>
      <c r="G241" t="str">
        <f t="shared" si="27"/>
        <v>SridharMahadevan</v>
      </c>
      <c r="H241" t="s">
        <v>431</v>
      </c>
      <c r="I241" t="s">
        <v>432</v>
      </c>
      <c r="J241">
        <f t="shared" si="28"/>
        <v>7</v>
      </c>
      <c r="K241">
        <f t="shared" si="29"/>
        <v>19</v>
      </c>
      <c r="L241" t="b">
        <f>NOT(ISERROR(MATCH(LOWER(MID($H241,1,1)),{"a";"e";"i";"o";"u"},0)))</f>
        <v>0</v>
      </c>
      <c r="M241">
        <f t="shared" si="30"/>
        <v>18</v>
      </c>
      <c r="N241" t="b">
        <f>NOT(ISERROR(MATCH(LOWER(MID($H241,2,1)),{"a";"e";"i";"o";"u"},0)))</f>
        <v>0</v>
      </c>
      <c r="O241">
        <f t="shared" si="31"/>
        <v>9</v>
      </c>
      <c r="P241">
        <f t="shared" si="32"/>
        <v>13</v>
      </c>
      <c r="Q241" t="b">
        <f>NOT(ISERROR(MATCH(LOWER(MID($I241,1,1)),{"a";"e";"i";"o";"u"},0)))</f>
        <v>0</v>
      </c>
      <c r="R241">
        <f t="shared" si="33"/>
        <v>1</v>
      </c>
      <c r="S241" t="b">
        <f>NOT(ISERROR(MATCH(LOWER(MID($I241,2,1)),{"a";"e";"i";"o";"u"},0)))</f>
        <v>1</v>
      </c>
      <c r="T241">
        <f t="shared" si="34"/>
        <v>16</v>
      </c>
    </row>
    <row r="242" spans="1:20">
      <c r="A242" t="s">
        <v>114</v>
      </c>
      <c r="B242" t="s">
        <v>433</v>
      </c>
      <c r="E242" t="s">
        <v>1</v>
      </c>
      <c r="F242" t="str">
        <f t="shared" si="35"/>
        <v>WINNER</v>
      </c>
      <c r="G242" t="str">
        <f t="shared" si="27"/>
        <v>CraigNevill-Manning</v>
      </c>
      <c r="H242" t="s">
        <v>114</v>
      </c>
      <c r="I242" t="s">
        <v>433</v>
      </c>
      <c r="J242">
        <f t="shared" si="28"/>
        <v>5</v>
      </c>
      <c r="K242">
        <f t="shared" si="29"/>
        <v>3</v>
      </c>
      <c r="L242" t="b">
        <f>NOT(ISERROR(MATCH(LOWER(MID($H242,1,1)),{"a";"e";"i";"o";"u"},0)))</f>
        <v>0</v>
      </c>
      <c r="M242">
        <f t="shared" si="30"/>
        <v>18</v>
      </c>
      <c r="N242" t="b">
        <f>NOT(ISERROR(MATCH(LOWER(MID($H242,2,1)),{"a";"e";"i";"o";"u"},0)))</f>
        <v>0</v>
      </c>
      <c r="O242">
        <f t="shared" si="31"/>
        <v>14</v>
      </c>
      <c r="P242">
        <f t="shared" si="32"/>
        <v>14</v>
      </c>
      <c r="Q242" t="b">
        <f>NOT(ISERROR(MATCH(LOWER(MID($I242,1,1)),{"a";"e";"i";"o";"u"},0)))</f>
        <v>0</v>
      </c>
      <c r="R242">
        <f t="shared" si="33"/>
        <v>5</v>
      </c>
      <c r="S242" t="b">
        <f>NOT(ISERROR(MATCH(LOWER(MID($I242,2,1)),{"a";"e";"i";"o";"u"},0)))</f>
        <v>1</v>
      </c>
      <c r="T242">
        <f t="shared" si="34"/>
        <v>19</v>
      </c>
    </row>
    <row r="243" spans="1:20">
      <c r="A243" t="s">
        <v>165</v>
      </c>
      <c r="B243" t="s">
        <v>434</v>
      </c>
      <c r="E243" t="s">
        <v>1</v>
      </c>
      <c r="F243" t="str">
        <f t="shared" si="35"/>
        <v>WINNER</v>
      </c>
      <c r="G243" t="str">
        <f t="shared" si="27"/>
        <v>PaulFischer</v>
      </c>
      <c r="H243" t="s">
        <v>165</v>
      </c>
      <c r="I243" t="s">
        <v>434</v>
      </c>
      <c r="J243">
        <f t="shared" si="28"/>
        <v>4</v>
      </c>
      <c r="K243">
        <f t="shared" si="29"/>
        <v>16</v>
      </c>
      <c r="L243" t="b">
        <f>NOT(ISERROR(MATCH(LOWER(MID($H243,1,1)),{"a";"e";"i";"o";"u"},0)))</f>
        <v>0</v>
      </c>
      <c r="M243">
        <f t="shared" si="30"/>
        <v>1</v>
      </c>
      <c r="N243" t="b">
        <f>NOT(ISERROR(MATCH(LOWER(MID($H243,2,1)),{"a";"e";"i";"o";"u"},0)))</f>
        <v>1</v>
      </c>
      <c r="O243">
        <f t="shared" si="31"/>
        <v>7</v>
      </c>
      <c r="P243">
        <f t="shared" si="32"/>
        <v>6</v>
      </c>
      <c r="Q243" t="b">
        <f>NOT(ISERROR(MATCH(LOWER(MID($I243,1,1)),{"a";"e";"i";"o";"u"},0)))</f>
        <v>0</v>
      </c>
      <c r="R243">
        <f t="shared" si="33"/>
        <v>9</v>
      </c>
      <c r="S243" t="b">
        <f>NOT(ISERROR(MATCH(LOWER(MID($I243,2,1)),{"a";"e";"i";"o";"u"},0)))</f>
        <v>1</v>
      </c>
      <c r="T243">
        <f t="shared" si="34"/>
        <v>11</v>
      </c>
    </row>
    <row r="244" spans="1:20">
      <c r="A244" t="s">
        <v>435</v>
      </c>
      <c r="B244" t="s">
        <v>436</v>
      </c>
      <c r="E244" t="s">
        <v>0</v>
      </c>
      <c r="F244" t="str">
        <f t="shared" si="35"/>
        <v>LOSER</v>
      </c>
      <c r="G244" t="str">
        <f t="shared" si="27"/>
        <v>HalDuncan</v>
      </c>
      <c r="H244" t="s">
        <v>435</v>
      </c>
      <c r="I244" t="s">
        <v>436</v>
      </c>
      <c r="J244">
        <f t="shared" si="28"/>
        <v>3</v>
      </c>
      <c r="K244">
        <f t="shared" si="29"/>
        <v>8</v>
      </c>
      <c r="L244" t="b">
        <f>NOT(ISERROR(MATCH(LOWER(MID($H244,1,1)),{"a";"e";"i";"o";"u"},0)))</f>
        <v>0</v>
      </c>
      <c r="M244">
        <f t="shared" si="30"/>
        <v>1</v>
      </c>
      <c r="N244" t="b">
        <f>NOT(ISERROR(MATCH(LOWER(MID($H244,2,1)),{"a";"e";"i";"o";"u"},0)))</f>
        <v>1</v>
      </c>
      <c r="O244">
        <f t="shared" si="31"/>
        <v>6</v>
      </c>
      <c r="P244">
        <f t="shared" si="32"/>
        <v>4</v>
      </c>
      <c r="Q244" t="b">
        <f>NOT(ISERROR(MATCH(LOWER(MID($I244,1,1)),{"a";"e";"i";"o";"u"},0)))</f>
        <v>0</v>
      </c>
      <c r="R244">
        <f t="shared" si="33"/>
        <v>21</v>
      </c>
      <c r="S244" t="b">
        <f>NOT(ISERROR(MATCH(LOWER(MID($I244,2,1)),{"a";"e";"i";"o";"u"},0)))</f>
        <v>1</v>
      </c>
      <c r="T244">
        <f t="shared" si="34"/>
        <v>9</v>
      </c>
    </row>
    <row r="245" spans="1:20">
      <c r="A245" t="s">
        <v>437</v>
      </c>
      <c r="B245" t="s">
        <v>438</v>
      </c>
      <c r="E245" t="s">
        <v>1</v>
      </c>
      <c r="F245" t="str">
        <f t="shared" si="35"/>
        <v>WINNER</v>
      </c>
      <c r="G245" t="str">
        <f t="shared" si="27"/>
        <v>Von-WunSoo</v>
      </c>
      <c r="H245" t="s">
        <v>437</v>
      </c>
      <c r="I245" t="s">
        <v>438</v>
      </c>
      <c r="J245">
        <f t="shared" si="28"/>
        <v>7</v>
      </c>
      <c r="K245">
        <f t="shared" si="29"/>
        <v>22</v>
      </c>
      <c r="L245" t="b">
        <f>NOT(ISERROR(MATCH(LOWER(MID($H245,1,1)),{"a";"e";"i";"o";"u"},0)))</f>
        <v>0</v>
      </c>
      <c r="M245">
        <f t="shared" si="30"/>
        <v>15</v>
      </c>
      <c r="N245" t="b">
        <f>NOT(ISERROR(MATCH(LOWER(MID($H245,2,1)),{"a";"e";"i";"o";"u"},0)))</f>
        <v>1</v>
      </c>
      <c r="O245">
        <f t="shared" si="31"/>
        <v>3</v>
      </c>
      <c r="P245">
        <f t="shared" si="32"/>
        <v>19</v>
      </c>
      <c r="Q245" t="b">
        <f>NOT(ISERROR(MATCH(LOWER(MID($I245,1,1)),{"a";"e";"i";"o";"u"},0)))</f>
        <v>0</v>
      </c>
      <c r="R245">
        <f t="shared" si="33"/>
        <v>15</v>
      </c>
      <c r="S245" t="b">
        <f>NOT(ISERROR(MATCH(LOWER(MID($I245,2,1)),{"a";"e";"i";"o";"u"},0)))</f>
        <v>1</v>
      </c>
      <c r="T245">
        <f t="shared" si="34"/>
        <v>10</v>
      </c>
    </row>
    <row r="246" spans="1:20">
      <c r="A246" t="s">
        <v>439</v>
      </c>
      <c r="B246" t="s">
        <v>440</v>
      </c>
      <c r="E246" t="s">
        <v>1</v>
      </c>
      <c r="F246" t="str">
        <f t="shared" si="35"/>
        <v>WINNER</v>
      </c>
      <c r="G246" t="str">
        <f t="shared" si="27"/>
        <v>BillByrne</v>
      </c>
      <c r="H246" t="s">
        <v>439</v>
      </c>
      <c r="I246" t="s">
        <v>440</v>
      </c>
      <c r="J246">
        <f t="shared" si="28"/>
        <v>4</v>
      </c>
      <c r="K246">
        <f t="shared" si="29"/>
        <v>2</v>
      </c>
      <c r="L246" t="b">
        <f>NOT(ISERROR(MATCH(LOWER(MID($H246,1,1)),{"a";"e";"i";"o";"u"},0)))</f>
        <v>0</v>
      </c>
      <c r="M246">
        <f t="shared" si="30"/>
        <v>9</v>
      </c>
      <c r="N246" t="b">
        <f>NOT(ISERROR(MATCH(LOWER(MID($H246,2,1)),{"a";"e";"i";"o";"u"},0)))</f>
        <v>1</v>
      </c>
      <c r="O246">
        <f t="shared" si="31"/>
        <v>5</v>
      </c>
      <c r="P246">
        <f t="shared" si="32"/>
        <v>2</v>
      </c>
      <c r="Q246" t="b">
        <f>NOT(ISERROR(MATCH(LOWER(MID($I246,1,1)),{"a";"e";"i";"o";"u"},0)))</f>
        <v>0</v>
      </c>
      <c r="R246">
        <f t="shared" si="33"/>
        <v>25</v>
      </c>
      <c r="S246" t="b">
        <f>NOT(ISERROR(MATCH(LOWER(MID($I246,2,1)),{"a";"e";"i";"o";"u"},0)))</f>
        <v>0</v>
      </c>
      <c r="T246">
        <f t="shared" si="34"/>
        <v>9</v>
      </c>
    </row>
    <row r="247" spans="1:20">
      <c r="A247" t="s">
        <v>441</v>
      </c>
      <c r="B247" t="s">
        <v>442</v>
      </c>
      <c r="E247" t="s">
        <v>1</v>
      </c>
      <c r="F247" t="str">
        <f t="shared" si="35"/>
        <v>WINNER</v>
      </c>
      <c r="G247" t="str">
        <f t="shared" si="27"/>
        <v>MyriamAbramson</v>
      </c>
      <c r="H247" t="s">
        <v>441</v>
      </c>
      <c r="I247" t="s">
        <v>442</v>
      </c>
      <c r="J247">
        <f t="shared" si="28"/>
        <v>6</v>
      </c>
      <c r="K247">
        <f t="shared" si="29"/>
        <v>13</v>
      </c>
      <c r="L247" t="b">
        <f>NOT(ISERROR(MATCH(LOWER(MID($H247,1,1)),{"a";"e";"i";"o";"u"},0)))</f>
        <v>0</v>
      </c>
      <c r="M247">
        <f t="shared" si="30"/>
        <v>25</v>
      </c>
      <c r="N247" t="b">
        <f>NOT(ISERROR(MATCH(LOWER(MID($H247,2,1)),{"a";"e";"i";"o";"u"},0)))</f>
        <v>0</v>
      </c>
      <c r="O247">
        <f t="shared" si="31"/>
        <v>8</v>
      </c>
      <c r="P247">
        <f t="shared" si="32"/>
        <v>1</v>
      </c>
      <c r="Q247" t="b">
        <f>NOT(ISERROR(MATCH(LOWER(MID($I247,1,1)),{"a";"e";"i";"o";"u"},0)))</f>
        <v>1</v>
      </c>
      <c r="R247">
        <f t="shared" si="33"/>
        <v>2</v>
      </c>
      <c r="S247" t="b">
        <f>NOT(ISERROR(MATCH(LOWER(MID($I247,2,1)),{"a";"e";"i";"o";"u"},0)))</f>
        <v>0</v>
      </c>
      <c r="T247">
        <f t="shared" si="34"/>
        <v>14</v>
      </c>
    </row>
    <row r="248" spans="1:20">
      <c r="A248" t="s">
        <v>443</v>
      </c>
      <c r="B248" t="s">
        <v>444</v>
      </c>
      <c r="E248" t="s">
        <v>1</v>
      </c>
      <c r="F248" t="str">
        <f t="shared" si="35"/>
        <v>WINNER</v>
      </c>
      <c r="G248" t="str">
        <f t="shared" si="27"/>
        <v>CreedBratton</v>
      </c>
      <c r="H248" t="s">
        <v>443</v>
      </c>
      <c r="I248" t="s">
        <v>444</v>
      </c>
      <c r="J248">
        <f t="shared" si="28"/>
        <v>5</v>
      </c>
      <c r="K248">
        <f t="shared" si="29"/>
        <v>3</v>
      </c>
      <c r="L248" t="b">
        <f>NOT(ISERROR(MATCH(LOWER(MID($H248,1,1)),{"a";"e";"i";"o";"u"},0)))</f>
        <v>0</v>
      </c>
      <c r="M248">
        <f t="shared" si="30"/>
        <v>18</v>
      </c>
      <c r="N248" t="b">
        <f>NOT(ISERROR(MATCH(LOWER(MID($H248,2,1)),{"a";"e";"i";"o";"u"},0)))</f>
        <v>0</v>
      </c>
      <c r="O248">
        <f t="shared" si="31"/>
        <v>7</v>
      </c>
      <c r="P248">
        <f t="shared" si="32"/>
        <v>2</v>
      </c>
      <c r="Q248" t="b">
        <f>NOT(ISERROR(MATCH(LOWER(MID($I248,1,1)),{"a";"e";"i";"o";"u"},0)))</f>
        <v>0</v>
      </c>
      <c r="R248">
        <f t="shared" si="33"/>
        <v>18</v>
      </c>
      <c r="S248" t="b">
        <f>NOT(ISERROR(MATCH(LOWER(MID($I248,2,1)),{"a";"e";"i";"o";"u"},0)))</f>
        <v>0</v>
      </c>
      <c r="T248">
        <f t="shared" si="34"/>
        <v>12</v>
      </c>
    </row>
    <row r="249" spans="1:20">
      <c r="A249" t="s">
        <v>445</v>
      </c>
      <c r="B249" t="s">
        <v>446</v>
      </c>
      <c r="E249" t="s">
        <v>1</v>
      </c>
      <c r="F249" t="str">
        <f t="shared" si="35"/>
        <v>WINNER</v>
      </c>
      <c r="G249" t="str">
        <f t="shared" si="27"/>
        <v>MinoruAsada</v>
      </c>
      <c r="H249" t="s">
        <v>445</v>
      </c>
      <c r="I249" t="s">
        <v>446</v>
      </c>
      <c r="J249">
        <f t="shared" si="28"/>
        <v>6</v>
      </c>
      <c r="K249">
        <f t="shared" si="29"/>
        <v>13</v>
      </c>
      <c r="L249" t="b">
        <f>NOT(ISERROR(MATCH(LOWER(MID($H249,1,1)),{"a";"e";"i";"o";"u"},0)))</f>
        <v>0</v>
      </c>
      <c r="M249">
        <f t="shared" si="30"/>
        <v>9</v>
      </c>
      <c r="N249" t="b">
        <f>NOT(ISERROR(MATCH(LOWER(MID($H249,2,1)),{"a";"e";"i";"o";"u"},0)))</f>
        <v>1</v>
      </c>
      <c r="O249">
        <f t="shared" si="31"/>
        <v>5</v>
      </c>
      <c r="P249">
        <f t="shared" si="32"/>
        <v>1</v>
      </c>
      <c r="Q249" t="b">
        <f>NOT(ISERROR(MATCH(LOWER(MID($I249,1,1)),{"a";"e";"i";"o";"u"},0)))</f>
        <v>1</v>
      </c>
      <c r="R249">
        <f t="shared" si="33"/>
        <v>19</v>
      </c>
      <c r="S249" t="b">
        <f>NOT(ISERROR(MATCH(LOWER(MID($I249,2,1)),{"a";"e";"i";"o";"u"},0)))</f>
        <v>0</v>
      </c>
      <c r="T249">
        <f t="shared" si="34"/>
        <v>11</v>
      </c>
    </row>
    <row r="250" spans="1:20">
      <c r="A250" t="s">
        <v>448</v>
      </c>
      <c r="B250" t="s">
        <v>449</v>
      </c>
      <c r="E250" t="s">
        <v>1</v>
      </c>
      <c r="F250" t="str">
        <f t="shared" si="35"/>
        <v>WINNER</v>
      </c>
      <c r="G250" t="str">
        <f t="shared" si="27"/>
        <v>Jean-DanielZucker</v>
      </c>
      <c r="H250" t="s">
        <v>448</v>
      </c>
      <c r="I250" t="s">
        <v>449</v>
      </c>
      <c r="J250">
        <f t="shared" si="28"/>
        <v>11</v>
      </c>
      <c r="K250">
        <f t="shared" si="29"/>
        <v>10</v>
      </c>
      <c r="L250" t="b">
        <f>NOT(ISERROR(MATCH(LOWER(MID($H250,1,1)),{"a";"e";"i";"o";"u"},0)))</f>
        <v>0</v>
      </c>
      <c r="M250">
        <f t="shared" si="30"/>
        <v>5</v>
      </c>
      <c r="N250" t="b">
        <f>NOT(ISERROR(MATCH(LOWER(MID($H250,2,1)),{"a";"e";"i";"o";"u"},0)))</f>
        <v>1</v>
      </c>
      <c r="O250">
        <f t="shared" si="31"/>
        <v>6</v>
      </c>
      <c r="P250">
        <f t="shared" si="32"/>
        <v>26</v>
      </c>
      <c r="Q250" t="b">
        <f>NOT(ISERROR(MATCH(LOWER(MID($I250,1,1)),{"a";"e";"i";"o";"u"},0)))</f>
        <v>0</v>
      </c>
      <c r="R250">
        <f t="shared" si="33"/>
        <v>21</v>
      </c>
      <c r="S250" t="b">
        <f>NOT(ISERROR(MATCH(LOWER(MID($I250,2,1)),{"a";"e";"i";"o";"u"},0)))</f>
        <v>1</v>
      </c>
      <c r="T250">
        <f t="shared" si="34"/>
        <v>17</v>
      </c>
    </row>
    <row r="251" spans="1:20">
      <c r="A251" t="s">
        <v>450</v>
      </c>
      <c r="B251" t="s">
        <v>451</v>
      </c>
      <c r="E251" t="s">
        <v>0</v>
      </c>
      <c r="F251" t="str">
        <f t="shared" si="35"/>
        <v>LOSER</v>
      </c>
      <c r="G251" t="str">
        <f t="shared" si="27"/>
        <v>SonyaSnedecor</v>
      </c>
      <c r="H251" t="s">
        <v>450</v>
      </c>
      <c r="I251" t="s">
        <v>451</v>
      </c>
      <c r="J251">
        <f t="shared" si="28"/>
        <v>5</v>
      </c>
      <c r="K251">
        <f t="shared" si="29"/>
        <v>19</v>
      </c>
      <c r="L251" t="b">
        <f>NOT(ISERROR(MATCH(LOWER(MID($H251,1,1)),{"a";"e";"i";"o";"u"},0)))</f>
        <v>0</v>
      </c>
      <c r="M251">
        <f t="shared" si="30"/>
        <v>15</v>
      </c>
      <c r="N251" t="b">
        <f>NOT(ISERROR(MATCH(LOWER(MID($H251,2,1)),{"a";"e";"i";"o";"u"},0)))</f>
        <v>1</v>
      </c>
      <c r="O251">
        <f t="shared" si="31"/>
        <v>8</v>
      </c>
      <c r="P251">
        <f t="shared" si="32"/>
        <v>19</v>
      </c>
      <c r="Q251" t="b">
        <f>NOT(ISERROR(MATCH(LOWER(MID($I251,1,1)),{"a";"e";"i";"o";"u"},0)))</f>
        <v>0</v>
      </c>
      <c r="R251">
        <f t="shared" si="33"/>
        <v>14</v>
      </c>
      <c r="S251" t="b">
        <f>NOT(ISERROR(MATCH(LOWER(MID($I251,2,1)),{"a";"e";"i";"o";"u"},0)))</f>
        <v>0</v>
      </c>
      <c r="T251">
        <f t="shared" si="34"/>
        <v>13</v>
      </c>
    </row>
    <row r="252" spans="1:20">
      <c r="A252" t="s">
        <v>452</v>
      </c>
      <c r="B252" t="s">
        <v>453</v>
      </c>
      <c r="E252" t="s">
        <v>1</v>
      </c>
      <c r="F252" t="str">
        <f t="shared" si="35"/>
        <v>WINNER</v>
      </c>
      <c r="G252" t="str">
        <f t="shared" si="27"/>
        <v>GlennSilverstein</v>
      </c>
      <c r="H252" t="s">
        <v>452</v>
      </c>
      <c r="I252" t="s">
        <v>453</v>
      </c>
      <c r="J252">
        <f t="shared" si="28"/>
        <v>5</v>
      </c>
      <c r="K252">
        <f t="shared" si="29"/>
        <v>7</v>
      </c>
      <c r="L252" t="b">
        <f>NOT(ISERROR(MATCH(LOWER(MID($H252,1,1)),{"a";"e";"i";"o";"u"},0)))</f>
        <v>0</v>
      </c>
      <c r="M252">
        <f t="shared" si="30"/>
        <v>12</v>
      </c>
      <c r="N252" t="b">
        <f>NOT(ISERROR(MATCH(LOWER(MID($H252,2,1)),{"a";"e";"i";"o";"u"},0)))</f>
        <v>0</v>
      </c>
      <c r="O252">
        <f t="shared" si="31"/>
        <v>11</v>
      </c>
      <c r="P252">
        <f t="shared" si="32"/>
        <v>19</v>
      </c>
      <c r="Q252" t="b">
        <f>NOT(ISERROR(MATCH(LOWER(MID($I252,1,1)),{"a";"e";"i";"o";"u"},0)))</f>
        <v>0</v>
      </c>
      <c r="R252">
        <f t="shared" si="33"/>
        <v>9</v>
      </c>
      <c r="S252" t="b">
        <f>NOT(ISERROR(MATCH(LOWER(MID($I252,2,1)),{"a";"e";"i";"o";"u"},0)))</f>
        <v>1</v>
      </c>
      <c r="T252">
        <f t="shared" si="34"/>
        <v>16</v>
      </c>
    </row>
    <row r="253" spans="1:20">
      <c r="A253" t="s">
        <v>454</v>
      </c>
      <c r="B253" t="s">
        <v>455</v>
      </c>
      <c r="E253" t="s">
        <v>0</v>
      </c>
      <c r="F253" t="str">
        <f t="shared" si="35"/>
        <v>LOSER</v>
      </c>
      <c r="G253" t="str">
        <f t="shared" si="27"/>
        <v>AvrimBlum</v>
      </c>
      <c r="H253" t="s">
        <v>454</v>
      </c>
      <c r="I253" t="s">
        <v>455</v>
      </c>
      <c r="J253">
        <f t="shared" si="28"/>
        <v>5</v>
      </c>
      <c r="K253">
        <f t="shared" si="29"/>
        <v>1</v>
      </c>
      <c r="L253" t="b">
        <f>NOT(ISERROR(MATCH(LOWER(MID($H253,1,1)),{"a";"e";"i";"o";"u"},0)))</f>
        <v>1</v>
      </c>
      <c r="M253">
        <f t="shared" si="30"/>
        <v>22</v>
      </c>
      <c r="N253" t="b">
        <f>NOT(ISERROR(MATCH(LOWER(MID($H253,2,1)),{"a";"e";"i";"o";"u"},0)))</f>
        <v>0</v>
      </c>
      <c r="O253">
        <f t="shared" si="31"/>
        <v>4</v>
      </c>
      <c r="P253">
        <f t="shared" si="32"/>
        <v>2</v>
      </c>
      <c r="Q253" t="b">
        <f>NOT(ISERROR(MATCH(LOWER(MID($I253,1,1)),{"a";"e";"i";"o";"u"},0)))</f>
        <v>0</v>
      </c>
      <c r="R253">
        <f t="shared" si="33"/>
        <v>12</v>
      </c>
      <c r="S253" t="b">
        <f>NOT(ISERROR(MATCH(LOWER(MID($I253,2,1)),{"a";"e";"i";"o";"u"},0)))</f>
        <v>0</v>
      </c>
      <c r="T253">
        <f t="shared" si="34"/>
        <v>9</v>
      </c>
    </row>
    <row r="254" spans="1:20">
      <c r="A254" t="s">
        <v>256</v>
      </c>
      <c r="B254" t="s">
        <v>457</v>
      </c>
      <c r="E254" t="s">
        <v>1</v>
      </c>
      <c r="F254" t="str">
        <f t="shared" si="35"/>
        <v>WINNER</v>
      </c>
      <c r="G254" t="str">
        <f t="shared" si="27"/>
        <v>DanaAngluin</v>
      </c>
      <c r="H254" t="s">
        <v>256</v>
      </c>
      <c r="I254" t="s">
        <v>457</v>
      </c>
      <c r="J254">
        <f t="shared" si="28"/>
        <v>4</v>
      </c>
      <c r="K254">
        <f t="shared" si="29"/>
        <v>4</v>
      </c>
      <c r="L254" t="b">
        <f>NOT(ISERROR(MATCH(LOWER(MID($H254,1,1)),{"a";"e";"i";"o";"u"},0)))</f>
        <v>0</v>
      </c>
      <c r="M254">
        <f t="shared" si="30"/>
        <v>1</v>
      </c>
      <c r="N254" t="b">
        <f>NOT(ISERROR(MATCH(LOWER(MID($H254,2,1)),{"a";"e";"i";"o";"u"},0)))</f>
        <v>1</v>
      </c>
      <c r="O254">
        <f t="shared" si="31"/>
        <v>7</v>
      </c>
      <c r="P254">
        <f t="shared" si="32"/>
        <v>1</v>
      </c>
      <c r="Q254" t="b">
        <f>NOT(ISERROR(MATCH(LOWER(MID($I254,1,1)),{"a";"e";"i";"o";"u"},0)))</f>
        <v>1</v>
      </c>
      <c r="R254">
        <f t="shared" si="33"/>
        <v>14</v>
      </c>
      <c r="S254" t="b">
        <f>NOT(ISERROR(MATCH(LOWER(MID($I254,2,1)),{"a";"e";"i";"o";"u"},0)))</f>
        <v>0</v>
      </c>
      <c r="T254">
        <f t="shared" si="34"/>
        <v>11</v>
      </c>
    </row>
    <row r="255" spans="1:20">
      <c r="A255" t="s">
        <v>108</v>
      </c>
      <c r="B255" t="s">
        <v>458</v>
      </c>
      <c r="E255" t="s">
        <v>0</v>
      </c>
      <c r="F255" t="str">
        <f t="shared" si="35"/>
        <v>LOSER</v>
      </c>
      <c r="G255" t="str">
        <f t="shared" si="27"/>
        <v>WolfgangMaass</v>
      </c>
      <c r="H255" t="s">
        <v>108</v>
      </c>
      <c r="I255" t="s">
        <v>458</v>
      </c>
      <c r="J255">
        <f t="shared" si="28"/>
        <v>8</v>
      </c>
      <c r="K255">
        <f t="shared" si="29"/>
        <v>23</v>
      </c>
      <c r="L255" t="b">
        <f>NOT(ISERROR(MATCH(LOWER(MID($H255,1,1)),{"a";"e";"i";"o";"u"},0)))</f>
        <v>0</v>
      </c>
      <c r="M255">
        <f t="shared" si="30"/>
        <v>15</v>
      </c>
      <c r="N255" t="b">
        <f>NOT(ISERROR(MATCH(LOWER(MID($H255,2,1)),{"a";"e";"i";"o";"u"},0)))</f>
        <v>1</v>
      </c>
      <c r="O255">
        <f t="shared" si="31"/>
        <v>5</v>
      </c>
      <c r="P255">
        <f t="shared" si="32"/>
        <v>13</v>
      </c>
      <c r="Q255" t="b">
        <f>NOT(ISERROR(MATCH(LOWER(MID($I255,1,1)),{"a";"e";"i";"o";"u"},0)))</f>
        <v>0</v>
      </c>
      <c r="R255">
        <f t="shared" si="33"/>
        <v>1</v>
      </c>
      <c r="S255" t="b">
        <f>NOT(ISERROR(MATCH(LOWER(MID($I255,2,1)),{"a";"e";"i";"o";"u"},0)))</f>
        <v>1</v>
      </c>
      <c r="T255">
        <f t="shared" si="34"/>
        <v>13</v>
      </c>
    </row>
    <row r="256" spans="1:20">
      <c r="A256" t="s">
        <v>459</v>
      </c>
      <c r="B256" t="s">
        <v>460</v>
      </c>
      <c r="E256" t="s">
        <v>1</v>
      </c>
      <c r="F256" t="str">
        <f t="shared" si="35"/>
        <v>WINNER</v>
      </c>
      <c r="G256" t="str">
        <f t="shared" si="27"/>
        <v>ChidanandApte</v>
      </c>
      <c r="H256" t="s">
        <v>459</v>
      </c>
      <c r="I256" t="s">
        <v>460</v>
      </c>
      <c r="J256">
        <f t="shared" si="28"/>
        <v>9</v>
      </c>
      <c r="K256">
        <f t="shared" si="29"/>
        <v>3</v>
      </c>
      <c r="L256" t="b">
        <f>NOT(ISERROR(MATCH(LOWER(MID($H256,1,1)),{"a";"e";"i";"o";"u"},0)))</f>
        <v>0</v>
      </c>
      <c r="M256">
        <f t="shared" si="30"/>
        <v>8</v>
      </c>
      <c r="N256" t="b">
        <f>NOT(ISERROR(MATCH(LOWER(MID($H256,2,1)),{"a";"e";"i";"o";"u"},0)))</f>
        <v>0</v>
      </c>
      <c r="O256">
        <f t="shared" si="31"/>
        <v>4</v>
      </c>
      <c r="P256">
        <f t="shared" si="32"/>
        <v>1</v>
      </c>
      <c r="Q256" t="b">
        <f>NOT(ISERROR(MATCH(LOWER(MID($I256,1,1)),{"a";"e";"i";"o";"u"},0)))</f>
        <v>1</v>
      </c>
      <c r="R256">
        <f t="shared" si="33"/>
        <v>16</v>
      </c>
      <c r="S256" t="b">
        <f>NOT(ISERROR(MATCH(LOWER(MID($I256,2,1)),{"a";"e";"i";"o";"u"},0)))</f>
        <v>0</v>
      </c>
      <c r="T256">
        <f t="shared" si="34"/>
        <v>13</v>
      </c>
    </row>
    <row r="257" spans="1:20">
      <c r="A257" t="s">
        <v>461</v>
      </c>
      <c r="B257" t="s">
        <v>462</v>
      </c>
      <c r="E257" t="s">
        <v>1</v>
      </c>
      <c r="F257" t="str">
        <f t="shared" si="35"/>
        <v>WINNER</v>
      </c>
      <c r="G257" t="str">
        <f t="shared" si="27"/>
        <v>MarkoGrobelnik</v>
      </c>
      <c r="H257" t="s">
        <v>461</v>
      </c>
      <c r="I257" t="s">
        <v>462</v>
      </c>
      <c r="J257">
        <f t="shared" si="28"/>
        <v>5</v>
      </c>
      <c r="K257">
        <f t="shared" si="29"/>
        <v>13</v>
      </c>
      <c r="L257" t="b">
        <f>NOT(ISERROR(MATCH(LOWER(MID($H257,1,1)),{"a";"e";"i";"o";"u"},0)))</f>
        <v>0</v>
      </c>
      <c r="M257">
        <f t="shared" si="30"/>
        <v>1</v>
      </c>
      <c r="N257" t="b">
        <f>NOT(ISERROR(MATCH(LOWER(MID($H257,2,1)),{"a";"e";"i";"o";"u"},0)))</f>
        <v>1</v>
      </c>
      <c r="O257">
        <f t="shared" si="31"/>
        <v>9</v>
      </c>
      <c r="P257">
        <f t="shared" si="32"/>
        <v>7</v>
      </c>
      <c r="Q257" t="b">
        <f>NOT(ISERROR(MATCH(LOWER(MID($I257,1,1)),{"a";"e";"i";"o";"u"},0)))</f>
        <v>0</v>
      </c>
      <c r="R257">
        <f t="shared" si="33"/>
        <v>18</v>
      </c>
      <c r="S257" t="b">
        <f>NOT(ISERROR(MATCH(LOWER(MID($I257,2,1)),{"a";"e";"i";"o";"u"},0)))</f>
        <v>0</v>
      </c>
      <c r="T257">
        <f t="shared" si="34"/>
        <v>14</v>
      </c>
    </row>
    <row r="258" spans="1:20">
      <c r="A258" t="s">
        <v>465</v>
      </c>
      <c r="B258" t="s">
        <v>190</v>
      </c>
      <c r="E258" t="s">
        <v>1</v>
      </c>
      <c r="F258" t="str">
        <f t="shared" si="35"/>
        <v>WINNER</v>
      </c>
      <c r="G258" t="str">
        <f t="shared" si="27"/>
        <v>ZhixiangChen</v>
      </c>
      <c r="H258" t="s">
        <v>465</v>
      </c>
      <c r="I258" t="s">
        <v>190</v>
      </c>
      <c r="J258">
        <f t="shared" si="28"/>
        <v>8</v>
      </c>
      <c r="K258">
        <f t="shared" si="29"/>
        <v>26</v>
      </c>
      <c r="L258" t="b">
        <f>NOT(ISERROR(MATCH(LOWER(MID($H258,1,1)),{"a";"e";"i";"o";"u"},0)))</f>
        <v>0</v>
      </c>
      <c r="M258">
        <f t="shared" si="30"/>
        <v>8</v>
      </c>
      <c r="N258" t="b">
        <f>NOT(ISERROR(MATCH(LOWER(MID($H258,2,1)),{"a";"e";"i";"o";"u"},0)))</f>
        <v>0</v>
      </c>
      <c r="O258">
        <f t="shared" si="31"/>
        <v>4</v>
      </c>
      <c r="P258">
        <f t="shared" si="32"/>
        <v>3</v>
      </c>
      <c r="Q258" t="b">
        <f>NOT(ISERROR(MATCH(LOWER(MID($I258,1,1)),{"a";"e";"i";"o";"u"},0)))</f>
        <v>0</v>
      </c>
      <c r="R258">
        <f t="shared" si="33"/>
        <v>8</v>
      </c>
      <c r="S258" t="b">
        <f>NOT(ISERROR(MATCH(LOWER(MID($I258,2,1)),{"a";"e";"i";"o";"u"},0)))</f>
        <v>0</v>
      </c>
      <c r="T258">
        <f t="shared" si="34"/>
        <v>12</v>
      </c>
    </row>
    <row r="259" spans="1:20">
      <c r="A259" t="s">
        <v>466</v>
      </c>
      <c r="B259" t="s">
        <v>300</v>
      </c>
      <c r="E259" t="s">
        <v>0</v>
      </c>
      <c r="F259" t="str">
        <f t="shared" si="35"/>
        <v>LOSER</v>
      </c>
      <c r="G259" t="str">
        <f t="shared" si="27"/>
        <v>MonaSingh</v>
      </c>
      <c r="H259" t="s">
        <v>466</v>
      </c>
      <c r="I259" t="s">
        <v>300</v>
      </c>
      <c r="J259">
        <f t="shared" si="28"/>
        <v>4</v>
      </c>
      <c r="K259">
        <f t="shared" si="29"/>
        <v>13</v>
      </c>
      <c r="L259" t="b">
        <f>NOT(ISERROR(MATCH(LOWER(MID($H259,1,1)),{"a";"e";"i";"o";"u"},0)))</f>
        <v>0</v>
      </c>
      <c r="M259">
        <f t="shared" si="30"/>
        <v>15</v>
      </c>
      <c r="N259" t="b">
        <f>NOT(ISERROR(MATCH(LOWER(MID($H259,2,1)),{"a";"e";"i";"o";"u"},0)))</f>
        <v>1</v>
      </c>
      <c r="O259">
        <f t="shared" si="31"/>
        <v>5</v>
      </c>
      <c r="P259">
        <f t="shared" si="32"/>
        <v>19</v>
      </c>
      <c r="Q259" t="b">
        <f>NOT(ISERROR(MATCH(LOWER(MID($I259,1,1)),{"a";"e";"i";"o";"u"},0)))</f>
        <v>0</v>
      </c>
      <c r="R259">
        <f t="shared" si="33"/>
        <v>9</v>
      </c>
      <c r="S259" t="b">
        <f>NOT(ISERROR(MATCH(LOWER(MID($I259,2,1)),{"a";"e";"i";"o";"u"},0)))</f>
        <v>1</v>
      </c>
      <c r="T259">
        <f t="shared" si="34"/>
        <v>9</v>
      </c>
    </row>
    <row r="260" spans="1:20">
      <c r="A260" t="s">
        <v>467</v>
      </c>
      <c r="B260" t="s">
        <v>468</v>
      </c>
      <c r="E260" t="s">
        <v>1</v>
      </c>
      <c r="F260" t="str">
        <f t="shared" si="35"/>
        <v>WINNER</v>
      </c>
      <c r="G260" t="str">
        <f t="shared" ref="G260:G297" si="36">CONCATENATE(SUBSTITUTE(A260,".",""),SUBSTITUTE(B260,".",""),SUBSTITUTE(C260,".",""),SUBSTITUTE(D260,".",""))</f>
        <v>JustinBoyan</v>
      </c>
      <c r="H260" t="s">
        <v>467</v>
      </c>
      <c r="I260" t="s">
        <v>468</v>
      </c>
      <c r="J260">
        <f t="shared" ref="J260:J297" si="37">LEN(H260)</f>
        <v>6</v>
      </c>
      <c r="K260">
        <f t="shared" ref="K260:K297" si="38">CODE(LOWER(MID($H260,1,1)))-96</f>
        <v>10</v>
      </c>
      <c r="L260" t="b">
        <f>NOT(ISERROR(MATCH(LOWER(MID($H260,1,1)),{"a";"e";"i";"o";"u"},0)))</f>
        <v>0</v>
      </c>
      <c r="M260">
        <f t="shared" ref="M260:M297" si="39">CODE(LOWER(MID($H260,2,1)))-96</f>
        <v>21</v>
      </c>
      <c r="N260" t="b">
        <f>NOT(ISERROR(MATCH(LOWER(MID($H260,2,1)),{"a";"e";"i";"o";"u"},0)))</f>
        <v>1</v>
      </c>
      <c r="O260">
        <f t="shared" ref="O260:O297" si="40">LEN(I260)</f>
        <v>5</v>
      </c>
      <c r="P260">
        <f t="shared" ref="P260:P297" si="41">CODE(LOWER(MID($I260,1,1)))-96</f>
        <v>2</v>
      </c>
      <c r="Q260" t="b">
        <f>NOT(ISERROR(MATCH(LOWER(MID($I260,1,1)),{"a";"e";"i";"o";"u"},0)))</f>
        <v>0</v>
      </c>
      <c r="R260">
        <f t="shared" ref="R260:R297" si="42">CODE(LOWER(MID($I260,2,1)))-96</f>
        <v>15</v>
      </c>
      <c r="S260" t="b">
        <f>NOT(ISERROR(MATCH(LOWER(MID($I260,2,1)),{"a";"e";"i";"o";"u"},0)))</f>
        <v>1</v>
      </c>
      <c r="T260">
        <f t="shared" ref="T260:T297" si="43">LEN(H260)+LEN(I260)</f>
        <v>11</v>
      </c>
    </row>
    <row r="261" spans="1:20">
      <c r="A261" t="s">
        <v>179</v>
      </c>
      <c r="B261" t="s">
        <v>472</v>
      </c>
      <c r="E261" t="s">
        <v>1</v>
      </c>
      <c r="F261" t="str">
        <f t="shared" ref="F261:F297" si="44">IF(TRIM(E261)="+","WINNER","LOSER")</f>
        <v>WINNER</v>
      </c>
      <c r="G261" t="str">
        <f t="shared" si="36"/>
        <v>DavidLoewenstern</v>
      </c>
      <c r="H261" t="s">
        <v>179</v>
      </c>
      <c r="I261" t="s">
        <v>472</v>
      </c>
      <c r="J261">
        <f t="shared" si="37"/>
        <v>5</v>
      </c>
      <c r="K261">
        <f t="shared" si="38"/>
        <v>4</v>
      </c>
      <c r="L261" t="b">
        <f>NOT(ISERROR(MATCH(LOWER(MID($H261,1,1)),{"a";"e";"i";"o";"u"},0)))</f>
        <v>0</v>
      </c>
      <c r="M261">
        <f t="shared" si="39"/>
        <v>1</v>
      </c>
      <c r="N261" t="b">
        <f>NOT(ISERROR(MATCH(LOWER(MID($H261,2,1)),{"a";"e";"i";"o";"u"},0)))</f>
        <v>1</v>
      </c>
      <c r="O261">
        <f t="shared" si="40"/>
        <v>11</v>
      </c>
      <c r="P261">
        <f t="shared" si="41"/>
        <v>12</v>
      </c>
      <c r="Q261" t="b">
        <f>NOT(ISERROR(MATCH(LOWER(MID($I261,1,1)),{"a";"e";"i";"o";"u"},0)))</f>
        <v>0</v>
      </c>
      <c r="R261">
        <f t="shared" si="42"/>
        <v>15</v>
      </c>
      <c r="S261" t="b">
        <f>NOT(ISERROR(MATCH(LOWER(MID($I261,2,1)),{"a";"e";"i";"o";"u"},0)))</f>
        <v>1</v>
      </c>
      <c r="T261">
        <f t="shared" si="43"/>
        <v>16</v>
      </c>
    </row>
    <row r="262" spans="1:20">
      <c r="A262" t="s">
        <v>93</v>
      </c>
      <c r="B262" t="s">
        <v>473</v>
      </c>
      <c r="E262" t="s">
        <v>0</v>
      </c>
      <c r="F262" t="str">
        <f t="shared" si="44"/>
        <v>LOSER</v>
      </c>
      <c r="G262" t="str">
        <f t="shared" si="36"/>
        <v>EricBaum</v>
      </c>
      <c r="H262" t="s">
        <v>93</v>
      </c>
      <c r="I262" t="s">
        <v>473</v>
      </c>
      <c r="J262">
        <f t="shared" si="37"/>
        <v>4</v>
      </c>
      <c r="K262">
        <f t="shared" si="38"/>
        <v>5</v>
      </c>
      <c r="L262" t="b">
        <f>NOT(ISERROR(MATCH(LOWER(MID($H262,1,1)),{"a";"e";"i";"o";"u"},0)))</f>
        <v>1</v>
      </c>
      <c r="M262">
        <f t="shared" si="39"/>
        <v>18</v>
      </c>
      <c r="N262" t="b">
        <f>NOT(ISERROR(MATCH(LOWER(MID($H262,2,1)),{"a";"e";"i";"o";"u"},0)))</f>
        <v>0</v>
      </c>
      <c r="O262">
        <f t="shared" si="40"/>
        <v>4</v>
      </c>
      <c r="P262">
        <f t="shared" si="41"/>
        <v>2</v>
      </c>
      <c r="Q262" t="b">
        <f>NOT(ISERROR(MATCH(LOWER(MID($I262,1,1)),{"a";"e";"i";"o";"u"},0)))</f>
        <v>0</v>
      </c>
      <c r="R262">
        <f t="shared" si="42"/>
        <v>1</v>
      </c>
      <c r="S262" t="b">
        <f>NOT(ISERROR(MATCH(LOWER(MID($I262,2,1)),{"a";"e";"i";"o";"u"},0)))</f>
        <v>1</v>
      </c>
      <c r="T262">
        <f t="shared" si="43"/>
        <v>8</v>
      </c>
    </row>
    <row r="263" spans="1:20">
      <c r="A263" t="s">
        <v>475</v>
      </c>
      <c r="B263" t="s">
        <v>476</v>
      </c>
      <c r="E263" t="s">
        <v>1</v>
      </c>
      <c r="F263" t="str">
        <f t="shared" si="44"/>
        <v>WINNER</v>
      </c>
      <c r="G263" t="str">
        <f t="shared" si="36"/>
        <v>ArunSharma</v>
      </c>
      <c r="H263" t="s">
        <v>475</v>
      </c>
      <c r="I263" t="s">
        <v>476</v>
      </c>
      <c r="J263">
        <f t="shared" si="37"/>
        <v>4</v>
      </c>
      <c r="K263">
        <f t="shared" si="38"/>
        <v>1</v>
      </c>
      <c r="L263" t="b">
        <f>NOT(ISERROR(MATCH(LOWER(MID($H263,1,1)),{"a";"e";"i";"o";"u"},0)))</f>
        <v>1</v>
      </c>
      <c r="M263">
        <f t="shared" si="39"/>
        <v>18</v>
      </c>
      <c r="N263" t="b">
        <f>NOT(ISERROR(MATCH(LOWER(MID($H263,2,1)),{"a";"e";"i";"o";"u"},0)))</f>
        <v>0</v>
      </c>
      <c r="O263">
        <f t="shared" si="40"/>
        <v>6</v>
      </c>
      <c r="P263">
        <f t="shared" si="41"/>
        <v>19</v>
      </c>
      <c r="Q263" t="b">
        <f>NOT(ISERROR(MATCH(LOWER(MID($I263,1,1)),{"a";"e";"i";"o";"u"},0)))</f>
        <v>0</v>
      </c>
      <c r="R263">
        <f t="shared" si="42"/>
        <v>8</v>
      </c>
      <c r="S263" t="b">
        <f>NOT(ISERROR(MATCH(LOWER(MID($I263,2,1)),{"a";"e";"i";"o";"u"},0)))</f>
        <v>0</v>
      </c>
      <c r="T263">
        <f t="shared" si="43"/>
        <v>10</v>
      </c>
    </row>
    <row r="264" spans="1:20">
      <c r="A264" t="s">
        <v>477</v>
      </c>
      <c r="B264" t="s">
        <v>478</v>
      </c>
      <c r="E264" t="s">
        <v>0</v>
      </c>
      <c r="F264" t="str">
        <f t="shared" si="44"/>
        <v>LOSER</v>
      </c>
      <c r="G264" t="str">
        <f t="shared" si="36"/>
        <v>RonittRubinfeld</v>
      </c>
      <c r="H264" t="s">
        <v>477</v>
      </c>
      <c r="I264" t="s">
        <v>478</v>
      </c>
      <c r="J264">
        <f t="shared" si="37"/>
        <v>6</v>
      </c>
      <c r="K264">
        <f t="shared" si="38"/>
        <v>18</v>
      </c>
      <c r="L264" t="b">
        <f>NOT(ISERROR(MATCH(LOWER(MID($H264,1,1)),{"a";"e";"i";"o";"u"},0)))</f>
        <v>0</v>
      </c>
      <c r="M264">
        <f t="shared" si="39"/>
        <v>15</v>
      </c>
      <c r="N264" t="b">
        <f>NOT(ISERROR(MATCH(LOWER(MID($H264,2,1)),{"a";"e";"i";"o";"u"},0)))</f>
        <v>1</v>
      </c>
      <c r="O264">
        <f t="shared" si="40"/>
        <v>9</v>
      </c>
      <c r="P264">
        <f t="shared" si="41"/>
        <v>18</v>
      </c>
      <c r="Q264" t="b">
        <f>NOT(ISERROR(MATCH(LOWER(MID($I264,1,1)),{"a";"e";"i";"o";"u"},0)))</f>
        <v>0</v>
      </c>
      <c r="R264">
        <f t="shared" si="42"/>
        <v>21</v>
      </c>
      <c r="S264" t="b">
        <f>NOT(ISERROR(MATCH(LOWER(MID($I264,2,1)),{"a";"e";"i";"o";"u"},0)))</f>
        <v>1</v>
      </c>
      <c r="T264">
        <f t="shared" si="43"/>
        <v>15</v>
      </c>
    </row>
    <row r="265" spans="1:20">
      <c r="A265" t="s">
        <v>22</v>
      </c>
      <c r="B265" t="s">
        <v>479</v>
      </c>
      <c r="E265" t="s">
        <v>0</v>
      </c>
      <c r="F265" t="str">
        <f t="shared" si="44"/>
        <v>LOSER</v>
      </c>
      <c r="G265" t="str">
        <f t="shared" si="36"/>
        <v>ThomasEllman</v>
      </c>
      <c r="H265" t="s">
        <v>22</v>
      </c>
      <c r="I265" t="s">
        <v>479</v>
      </c>
      <c r="J265">
        <f t="shared" si="37"/>
        <v>6</v>
      </c>
      <c r="K265">
        <f t="shared" si="38"/>
        <v>20</v>
      </c>
      <c r="L265" t="b">
        <f>NOT(ISERROR(MATCH(LOWER(MID($H265,1,1)),{"a";"e";"i";"o";"u"},0)))</f>
        <v>0</v>
      </c>
      <c r="M265">
        <f t="shared" si="39"/>
        <v>8</v>
      </c>
      <c r="N265" t="b">
        <f>NOT(ISERROR(MATCH(LOWER(MID($H265,2,1)),{"a";"e";"i";"o";"u"},0)))</f>
        <v>0</v>
      </c>
      <c r="O265">
        <f t="shared" si="40"/>
        <v>6</v>
      </c>
      <c r="P265">
        <f t="shared" si="41"/>
        <v>5</v>
      </c>
      <c r="Q265" t="b">
        <f>NOT(ISERROR(MATCH(LOWER(MID($I265,1,1)),{"a";"e";"i";"o";"u"},0)))</f>
        <v>1</v>
      </c>
      <c r="R265">
        <f t="shared" si="42"/>
        <v>12</v>
      </c>
      <c r="S265" t="b">
        <f>NOT(ISERROR(MATCH(LOWER(MID($I265,2,1)),{"a";"e";"i";"o";"u"},0)))</f>
        <v>0</v>
      </c>
      <c r="T265">
        <f t="shared" si="43"/>
        <v>12</v>
      </c>
    </row>
    <row r="266" spans="1:20">
      <c r="A266" t="s">
        <v>480</v>
      </c>
      <c r="B266" t="s">
        <v>481</v>
      </c>
      <c r="E266" t="s">
        <v>1</v>
      </c>
      <c r="F266" t="str">
        <f t="shared" si="44"/>
        <v>WINNER</v>
      </c>
      <c r="G266" t="str">
        <f t="shared" si="36"/>
        <v>AaronFeigelson</v>
      </c>
      <c r="H266" t="s">
        <v>480</v>
      </c>
      <c r="I266" t="s">
        <v>481</v>
      </c>
      <c r="J266">
        <f t="shared" si="37"/>
        <v>5</v>
      </c>
      <c r="K266">
        <f t="shared" si="38"/>
        <v>1</v>
      </c>
      <c r="L266" t="b">
        <f>NOT(ISERROR(MATCH(LOWER(MID($H266,1,1)),{"a";"e";"i";"o";"u"},0)))</f>
        <v>1</v>
      </c>
      <c r="M266">
        <f t="shared" si="39"/>
        <v>1</v>
      </c>
      <c r="N266" t="b">
        <f>NOT(ISERROR(MATCH(LOWER(MID($H266,2,1)),{"a";"e";"i";"o";"u"},0)))</f>
        <v>1</v>
      </c>
      <c r="O266">
        <f t="shared" si="40"/>
        <v>9</v>
      </c>
      <c r="P266">
        <f t="shared" si="41"/>
        <v>6</v>
      </c>
      <c r="Q266" t="b">
        <f>NOT(ISERROR(MATCH(LOWER(MID($I266,1,1)),{"a";"e";"i";"o";"u"},0)))</f>
        <v>0</v>
      </c>
      <c r="R266">
        <f t="shared" si="42"/>
        <v>5</v>
      </c>
      <c r="S266" t="b">
        <f>NOT(ISERROR(MATCH(LOWER(MID($I266,2,1)),{"a";"e";"i";"o";"u"},0)))</f>
        <v>1</v>
      </c>
      <c r="T266">
        <f t="shared" si="43"/>
        <v>14</v>
      </c>
    </row>
    <row r="267" spans="1:20">
      <c r="A267" t="s">
        <v>118</v>
      </c>
      <c r="B267" t="s">
        <v>482</v>
      </c>
      <c r="E267" t="s">
        <v>1</v>
      </c>
      <c r="F267" t="str">
        <f t="shared" si="44"/>
        <v>WINNER</v>
      </c>
      <c r="G267" t="str">
        <f t="shared" si="36"/>
        <v>HarrisDrucker</v>
      </c>
      <c r="H267" t="s">
        <v>118</v>
      </c>
      <c r="I267" t="s">
        <v>482</v>
      </c>
      <c r="J267">
        <f t="shared" si="37"/>
        <v>6</v>
      </c>
      <c r="K267">
        <f t="shared" si="38"/>
        <v>8</v>
      </c>
      <c r="L267" t="b">
        <f>NOT(ISERROR(MATCH(LOWER(MID($H267,1,1)),{"a";"e";"i";"o";"u"},0)))</f>
        <v>0</v>
      </c>
      <c r="M267">
        <f t="shared" si="39"/>
        <v>1</v>
      </c>
      <c r="N267" t="b">
        <f>NOT(ISERROR(MATCH(LOWER(MID($H267,2,1)),{"a";"e";"i";"o";"u"},0)))</f>
        <v>1</v>
      </c>
      <c r="O267">
        <f t="shared" si="40"/>
        <v>7</v>
      </c>
      <c r="P267">
        <f t="shared" si="41"/>
        <v>4</v>
      </c>
      <c r="Q267" t="b">
        <f>NOT(ISERROR(MATCH(LOWER(MID($I267,1,1)),{"a";"e";"i";"o";"u"},0)))</f>
        <v>0</v>
      </c>
      <c r="R267">
        <f t="shared" si="42"/>
        <v>18</v>
      </c>
      <c r="S267" t="b">
        <f>NOT(ISERROR(MATCH(LOWER(MID($I267,2,1)),{"a";"e";"i";"o";"u"},0)))</f>
        <v>0</v>
      </c>
      <c r="T267">
        <f t="shared" si="43"/>
        <v>13</v>
      </c>
    </row>
    <row r="268" spans="1:20">
      <c r="A268" t="s">
        <v>487</v>
      </c>
      <c r="B268" t="s">
        <v>488</v>
      </c>
      <c r="E268" t="s">
        <v>1</v>
      </c>
      <c r="F268" t="str">
        <f t="shared" si="44"/>
        <v>WINNER</v>
      </c>
      <c r="G268" t="str">
        <f t="shared" si="36"/>
        <v>MajaMataric</v>
      </c>
      <c r="H268" t="s">
        <v>487</v>
      </c>
      <c r="I268" t="s">
        <v>488</v>
      </c>
      <c r="J268">
        <f t="shared" si="37"/>
        <v>4</v>
      </c>
      <c r="K268">
        <f t="shared" si="38"/>
        <v>13</v>
      </c>
      <c r="L268" t="b">
        <f>NOT(ISERROR(MATCH(LOWER(MID($H268,1,1)),{"a";"e";"i";"o";"u"},0)))</f>
        <v>0</v>
      </c>
      <c r="M268">
        <f t="shared" si="39"/>
        <v>1</v>
      </c>
      <c r="N268" t="b">
        <f>NOT(ISERROR(MATCH(LOWER(MID($H268,2,1)),{"a";"e";"i";"o";"u"},0)))</f>
        <v>1</v>
      </c>
      <c r="O268">
        <f t="shared" si="40"/>
        <v>7</v>
      </c>
      <c r="P268">
        <f t="shared" si="41"/>
        <v>13</v>
      </c>
      <c r="Q268" t="b">
        <f>NOT(ISERROR(MATCH(LOWER(MID($I268,1,1)),{"a";"e";"i";"o";"u"},0)))</f>
        <v>0</v>
      </c>
      <c r="R268">
        <f t="shared" si="42"/>
        <v>1</v>
      </c>
      <c r="S268" t="b">
        <f>NOT(ISERROR(MATCH(LOWER(MID($I268,2,1)),{"a";"e";"i";"o";"u"},0)))</f>
        <v>1</v>
      </c>
      <c r="T268">
        <f t="shared" si="43"/>
        <v>11</v>
      </c>
    </row>
    <row r="269" spans="1:20">
      <c r="A269" t="s">
        <v>489</v>
      </c>
      <c r="B269" t="s">
        <v>490</v>
      </c>
      <c r="E269" t="s">
        <v>1</v>
      </c>
      <c r="F269" t="str">
        <f t="shared" si="44"/>
        <v>WINNER</v>
      </c>
      <c r="G269" t="str">
        <f t="shared" si="36"/>
        <v>LeonardPitt</v>
      </c>
      <c r="H269" t="s">
        <v>489</v>
      </c>
      <c r="I269" t="s">
        <v>490</v>
      </c>
      <c r="J269">
        <f t="shared" si="37"/>
        <v>7</v>
      </c>
      <c r="K269">
        <f t="shared" si="38"/>
        <v>12</v>
      </c>
      <c r="L269" t="b">
        <f>NOT(ISERROR(MATCH(LOWER(MID($H269,1,1)),{"a";"e";"i";"o";"u"},0)))</f>
        <v>0</v>
      </c>
      <c r="M269">
        <f t="shared" si="39"/>
        <v>5</v>
      </c>
      <c r="N269" t="b">
        <f>NOT(ISERROR(MATCH(LOWER(MID($H269,2,1)),{"a";"e";"i";"o";"u"},0)))</f>
        <v>1</v>
      </c>
      <c r="O269">
        <f t="shared" si="40"/>
        <v>4</v>
      </c>
      <c r="P269">
        <f t="shared" si="41"/>
        <v>16</v>
      </c>
      <c r="Q269" t="b">
        <f>NOT(ISERROR(MATCH(LOWER(MID($I269,1,1)),{"a";"e";"i";"o";"u"},0)))</f>
        <v>0</v>
      </c>
      <c r="R269">
        <f t="shared" si="42"/>
        <v>9</v>
      </c>
      <c r="S269" t="b">
        <f>NOT(ISERROR(MATCH(LOWER(MID($I269,2,1)),{"a";"e";"i";"o";"u"},0)))</f>
        <v>1</v>
      </c>
      <c r="T269">
        <f t="shared" si="43"/>
        <v>11</v>
      </c>
    </row>
    <row r="270" spans="1:20">
      <c r="A270" t="s">
        <v>491</v>
      </c>
      <c r="B270" t="s">
        <v>492</v>
      </c>
      <c r="E270" t="s">
        <v>1</v>
      </c>
      <c r="F270" t="str">
        <f t="shared" si="44"/>
        <v>WINNER</v>
      </c>
      <c r="G270" t="str">
        <f t="shared" si="36"/>
        <v>EyalKushilevitz</v>
      </c>
      <c r="H270" t="s">
        <v>491</v>
      </c>
      <c r="I270" t="s">
        <v>492</v>
      </c>
      <c r="J270">
        <f t="shared" si="37"/>
        <v>4</v>
      </c>
      <c r="K270">
        <f t="shared" si="38"/>
        <v>5</v>
      </c>
      <c r="L270" t="b">
        <f>NOT(ISERROR(MATCH(LOWER(MID($H270,1,1)),{"a";"e";"i";"o";"u"},0)))</f>
        <v>1</v>
      </c>
      <c r="M270">
        <f t="shared" si="39"/>
        <v>25</v>
      </c>
      <c r="N270" t="b">
        <f>NOT(ISERROR(MATCH(LOWER(MID($H270,2,1)),{"a";"e";"i";"o";"u"},0)))</f>
        <v>0</v>
      </c>
      <c r="O270">
        <f t="shared" si="40"/>
        <v>11</v>
      </c>
      <c r="P270">
        <f t="shared" si="41"/>
        <v>11</v>
      </c>
      <c r="Q270" t="b">
        <f>NOT(ISERROR(MATCH(LOWER(MID($I270,1,1)),{"a";"e";"i";"o";"u"},0)))</f>
        <v>0</v>
      </c>
      <c r="R270">
        <f t="shared" si="42"/>
        <v>21</v>
      </c>
      <c r="S270" t="b">
        <f>NOT(ISERROR(MATCH(LOWER(MID($I270,2,1)),{"a";"e";"i";"o";"u"},0)))</f>
        <v>1</v>
      </c>
      <c r="T270">
        <f t="shared" si="43"/>
        <v>15</v>
      </c>
    </row>
    <row r="271" spans="1:20">
      <c r="A271" t="s">
        <v>493</v>
      </c>
      <c r="B271" t="s">
        <v>494</v>
      </c>
      <c r="E271" t="s">
        <v>1</v>
      </c>
      <c r="F271" t="str">
        <f t="shared" si="44"/>
        <v>WINNER</v>
      </c>
      <c r="G271" t="str">
        <f t="shared" si="36"/>
        <v>Long-JiLin</v>
      </c>
      <c r="H271" t="s">
        <v>493</v>
      </c>
      <c r="I271" t="s">
        <v>494</v>
      </c>
      <c r="J271">
        <f t="shared" si="37"/>
        <v>7</v>
      </c>
      <c r="K271">
        <f t="shared" si="38"/>
        <v>12</v>
      </c>
      <c r="L271" t="b">
        <f>NOT(ISERROR(MATCH(LOWER(MID($H271,1,1)),{"a";"e";"i";"o";"u"},0)))</f>
        <v>0</v>
      </c>
      <c r="M271">
        <f t="shared" si="39"/>
        <v>15</v>
      </c>
      <c r="N271" t="b">
        <f>NOT(ISERROR(MATCH(LOWER(MID($H271,2,1)),{"a";"e";"i";"o";"u"},0)))</f>
        <v>1</v>
      </c>
      <c r="O271">
        <f t="shared" si="40"/>
        <v>3</v>
      </c>
      <c r="P271">
        <f t="shared" si="41"/>
        <v>12</v>
      </c>
      <c r="Q271" t="b">
        <f>NOT(ISERROR(MATCH(LOWER(MID($I271,1,1)),{"a";"e";"i";"o";"u"},0)))</f>
        <v>0</v>
      </c>
      <c r="R271">
        <f t="shared" si="42"/>
        <v>9</v>
      </c>
      <c r="S271" t="b">
        <f>NOT(ISERROR(MATCH(LOWER(MID($I271,2,1)),{"a";"e";"i";"o";"u"},0)))</f>
        <v>1</v>
      </c>
      <c r="T271">
        <f t="shared" si="43"/>
        <v>10</v>
      </c>
    </row>
    <row r="272" spans="1:20">
      <c r="A272" t="s">
        <v>495</v>
      </c>
      <c r="B272" t="s">
        <v>496</v>
      </c>
      <c r="E272" t="s">
        <v>1</v>
      </c>
      <c r="F272" t="str">
        <f t="shared" si="44"/>
        <v>WINNER</v>
      </c>
      <c r="G272" t="str">
        <f t="shared" si="36"/>
        <v>AmeurFoued</v>
      </c>
      <c r="H272" t="s">
        <v>495</v>
      </c>
      <c r="I272" t="s">
        <v>496</v>
      </c>
      <c r="J272">
        <f t="shared" si="37"/>
        <v>5</v>
      </c>
      <c r="K272">
        <f t="shared" si="38"/>
        <v>1</v>
      </c>
      <c r="L272" t="b">
        <f>NOT(ISERROR(MATCH(LOWER(MID($H272,1,1)),{"a";"e";"i";"o";"u"},0)))</f>
        <v>1</v>
      </c>
      <c r="M272">
        <f t="shared" si="39"/>
        <v>13</v>
      </c>
      <c r="N272" t="b">
        <f>NOT(ISERROR(MATCH(LOWER(MID($H272,2,1)),{"a";"e";"i";"o";"u"},0)))</f>
        <v>0</v>
      </c>
      <c r="O272">
        <f t="shared" si="40"/>
        <v>5</v>
      </c>
      <c r="P272">
        <f t="shared" si="41"/>
        <v>6</v>
      </c>
      <c r="Q272" t="b">
        <f>NOT(ISERROR(MATCH(LOWER(MID($I272,1,1)),{"a";"e";"i";"o";"u"},0)))</f>
        <v>0</v>
      </c>
      <c r="R272">
        <f t="shared" si="42"/>
        <v>15</v>
      </c>
      <c r="S272" t="b">
        <f>NOT(ISERROR(MATCH(LOWER(MID($I272,2,1)),{"a";"e";"i";"o";"u"},0)))</f>
        <v>1</v>
      </c>
      <c r="T272">
        <f t="shared" si="43"/>
        <v>10</v>
      </c>
    </row>
    <row r="273" spans="1:20">
      <c r="A273" t="s">
        <v>497</v>
      </c>
      <c r="B273" t="s">
        <v>498</v>
      </c>
      <c r="E273" t="s">
        <v>0</v>
      </c>
      <c r="F273" t="str">
        <f t="shared" si="44"/>
        <v>LOSER</v>
      </c>
      <c r="G273" t="str">
        <f t="shared" si="36"/>
        <v>AntoineCornuejols</v>
      </c>
      <c r="H273" t="s">
        <v>497</v>
      </c>
      <c r="I273" t="s">
        <v>498</v>
      </c>
      <c r="J273">
        <f t="shared" si="37"/>
        <v>7</v>
      </c>
      <c r="K273">
        <f t="shared" si="38"/>
        <v>1</v>
      </c>
      <c r="L273" t="b">
        <f>NOT(ISERROR(MATCH(LOWER(MID($H273,1,1)),{"a";"e";"i";"o";"u"},0)))</f>
        <v>1</v>
      </c>
      <c r="M273">
        <f t="shared" si="39"/>
        <v>14</v>
      </c>
      <c r="N273" t="b">
        <f>NOT(ISERROR(MATCH(LOWER(MID($H273,2,1)),{"a";"e";"i";"o";"u"},0)))</f>
        <v>0</v>
      </c>
      <c r="O273">
        <f t="shared" si="40"/>
        <v>10</v>
      </c>
      <c r="P273">
        <f t="shared" si="41"/>
        <v>3</v>
      </c>
      <c r="Q273" t="b">
        <f>NOT(ISERROR(MATCH(LOWER(MID($I273,1,1)),{"a";"e";"i";"o";"u"},0)))</f>
        <v>0</v>
      </c>
      <c r="R273">
        <f t="shared" si="42"/>
        <v>15</v>
      </c>
      <c r="S273" t="b">
        <f>NOT(ISERROR(MATCH(LOWER(MID($I273,2,1)),{"a";"e";"i";"o";"u"},0)))</f>
        <v>1</v>
      </c>
      <c r="T273">
        <f t="shared" si="43"/>
        <v>17</v>
      </c>
    </row>
    <row r="274" spans="1:20">
      <c r="A274" t="s">
        <v>499</v>
      </c>
      <c r="B274" t="s">
        <v>500</v>
      </c>
      <c r="E274" t="s">
        <v>1</v>
      </c>
      <c r="F274" t="str">
        <f t="shared" si="44"/>
        <v>WINNER</v>
      </c>
      <c r="G274" t="str">
        <f t="shared" si="36"/>
        <v>WeltonBecket</v>
      </c>
      <c r="H274" t="s">
        <v>499</v>
      </c>
      <c r="I274" t="s">
        <v>500</v>
      </c>
      <c r="J274">
        <f t="shared" si="37"/>
        <v>6</v>
      </c>
      <c r="K274">
        <f t="shared" si="38"/>
        <v>23</v>
      </c>
      <c r="L274" t="b">
        <f>NOT(ISERROR(MATCH(LOWER(MID($H274,1,1)),{"a";"e";"i";"o";"u"},0)))</f>
        <v>0</v>
      </c>
      <c r="M274">
        <f t="shared" si="39"/>
        <v>5</v>
      </c>
      <c r="N274" t="b">
        <f>NOT(ISERROR(MATCH(LOWER(MID($H274,2,1)),{"a";"e";"i";"o";"u"},0)))</f>
        <v>1</v>
      </c>
      <c r="O274">
        <f t="shared" si="40"/>
        <v>6</v>
      </c>
      <c r="P274">
        <f t="shared" si="41"/>
        <v>2</v>
      </c>
      <c r="Q274" t="b">
        <f>NOT(ISERROR(MATCH(LOWER(MID($I274,1,1)),{"a";"e";"i";"o";"u"},0)))</f>
        <v>0</v>
      </c>
      <c r="R274">
        <f t="shared" si="42"/>
        <v>5</v>
      </c>
      <c r="S274" t="b">
        <f>NOT(ISERROR(MATCH(LOWER(MID($I274,2,1)),{"a";"e";"i";"o";"u"},0)))</f>
        <v>1</v>
      </c>
      <c r="T274">
        <f t="shared" si="43"/>
        <v>12</v>
      </c>
    </row>
    <row r="275" spans="1:20">
      <c r="A275" t="s">
        <v>501</v>
      </c>
      <c r="B275" t="s">
        <v>502</v>
      </c>
      <c r="E275" t="s">
        <v>1</v>
      </c>
      <c r="F275" t="str">
        <f t="shared" si="44"/>
        <v>WINNER</v>
      </c>
      <c r="G275" t="str">
        <f t="shared" si="36"/>
        <v>HaymHirsh</v>
      </c>
      <c r="H275" t="s">
        <v>501</v>
      </c>
      <c r="I275" t="s">
        <v>502</v>
      </c>
      <c r="J275">
        <f t="shared" si="37"/>
        <v>4</v>
      </c>
      <c r="K275">
        <f t="shared" si="38"/>
        <v>8</v>
      </c>
      <c r="L275" t="b">
        <f>NOT(ISERROR(MATCH(LOWER(MID($H275,1,1)),{"a";"e";"i";"o";"u"},0)))</f>
        <v>0</v>
      </c>
      <c r="M275">
        <f t="shared" si="39"/>
        <v>1</v>
      </c>
      <c r="N275" t="b">
        <f>NOT(ISERROR(MATCH(LOWER(MID($H275,2,1)),{"a";"e";"i";"o";"u"},0)))</f>
        <v>1</v>
      </c>
      <c r="O275">
        <f t="shared" si="40"/>
        <v>5</v>
      </c>
      <c r="P275">
        <f t="shared" si="41"/>
        <v>8</v>
      </c>
      <c r="Q275" t="b">
        <f>NOT(ISERROR(MATCH(LOWER(MID($I275,1,1)),{"a";"e";"i";"o";"u"},0)))</f>
        <v>0</v>
      </c>
      <c r="R275">
        <f t="shared" si="42"/>
        <v>9</v>
      </c>
      <c r="S275" t="b">
        <f>NOT(ISERROR(MATCH(LOWER(MID($I275,2,1)),{"a";"e";"i";"o";"u"},0)))</f>
        <v>1</v>
      </c>
      <c r="T275">
        <f t="shared" si="43"/>
        <v>9</v>
      </c>
    </row>
    <row r="276" spans="1:20">
      <c r="A276" t="s">
        <v>274</v>
      </c>
      <c r="B276" t="s">
        <v>503</v>
      </c>
      <c r="E276" t="s">
        <v>0</v>
      </c>
      <c r="F276" t="str">
        <f t="shared" si="44"/>
        <v>LOSER</v>
      </c>
      <c r="G276" t="str">
        <f t="shared" si="36"/>
        <v>HiroshiMotoda</v>
      </c>
      <c r="H276" t="s">
        <v>274</v>
      </c>
      <c r="I276" t="s">
        <v>503</v>
      </c>
      <c r="J276">
        <f t="shared" si="37"/>
        <v>7</v>
      </c>
      <c r="K276">
        <f t="shared" si="38"/>
        <v>8</v>
      </c>
      <c r="L276" t="b">
        <f>NOT(ISERROR(MATCH(LOWER(MID($H276,1,1)),{"a";"e";"i";"o";"u"},0)))</f>
        <v>0</v>
      </c>
      <c r="M276">
        <f t="shared" si="39"/>
        <v>9</v>
      </c>
      <c r="N276" t="b">
        <f>NOT(ISERROR(MATCH(LOWER(MID($H276,2,1)),{"a";"e";"i";"o";"u"},0)))</f>
        <v>1</v>
      </c>
      <c r="O276">
        <f t="shared" si="40"/>
        <v>6</v>
      </c>
      <c r="P276">
        <f t="shared" si="41"/>
        <v>13</v>
      </c>
      <c r="Q276" t="b">
        <f>NOT(ISERROR(MATCH(LOWER(MID($I276,1,1)),{"a";"e";"i";"o";"u"},0)))</f>
        <v>0</v>
      </c>
      <c r="R276">
        <f t="shared" si="42"/>
        <v>15</v>
      </c>
      <c r="S276" t="b">
        <f>NOT(ISERROR(MATCH(LOWER(MID($I276,2,1)),{"a";"e";"i";"o";"u"},0)))</f>
        <v>1</v>
      </c>
      <c r="T276">
        <f t="shared" si="43"/>
        <v>13</v>
      </c>
    </row>
    <row r="277" spans="1:20">
      <c r="A277" t="s">
        <v>241</v>
      </c>
      <c r="B277" t="s">
        <v>434</v>
      </c>
      <c r="E277" t="s">
        <v>0</v>
      </c>
      <c r="F277" t="str">
        <f t="shared" si="44"/>
        <v>LOSER</v>
      </c>
      <c r="G277" t="str">
        <f t="shared" si="36"/>
        <v>JohnFischer</v>
      </c>
      <c r="H277" t="s">
        <v>241</v>
      </c>
      <c r="I277" t="s">
        <v>434</v>
      </c>
      <c r="J277">
        <f t="shared" si="37"/>
        <v>4</v>
      </c>
      <c r="K277">
        <f t="shared" si="38"/>
        <v>10</v>
      </c>
      <c r="L277" t="b">
        <f>NOT(ISERROR(MATCH(LOWER(MID($H277,1,1)),{"a";"e";"i";"o";"u"},0)))</f>
        <v>0</v>
      </c>
      <c r="M277">
        <f t="shared" si="39"/>
        <v>15</v>
      </c>
      <c r="N277" t="b">
        <f>NOT(ISERROR(MATCH(LOWER(MID($H277,2,1)),{"a";"e";"i";"o";"u"},0)))</f>
        <v>1</v>
      </c>
      <c r="O277">
        <f t="shared" si="40"/>
        <v>7</v>
      </c>
      <c r="P277">
        <f t="shared" si="41"/>
        <v>6</v>
      </c>
      <c r="Q277" t="b">
        <f>NOT(ISERROR(MATCH(LOWER(MID($I277,1,1)),{"a";"e";"i";"o";"u"},0)))</f>
        <v>0</v>
      </c>
      <c r="R277">
        <f t="shared" si="42"/>
        <v>9</v>
      </c>
      <c r="S277" t="b">
        <f>NOT(ISERROR(MATCH(LOWER(MID($I277,2,1)),{"a";"e";"i";"o";"u"},0)))</f>
        <v>1</v>
      </c>
      <c r="T277">
        <f t="shared" si="43"/>
        <v>11</v>
      </c>
    </row>
    <row r="278" spans="1:20">
      <c r="A278" t="s">
        <v>46</v>
      </c>
      <c r="B278" t="s">
        <v>505</v>
      </c>
      <c r="E278" t="s">
        <v>1</v>
      </c>
      <c r="F278" t="str">
        <f t="shared" si="44"/>
        <v>WINNER</v>
      </c>
      <c r="G278" t="str">
        <f t="shared" si="36"/>
        <v>WilliamCohen</v>
      </c>
      <c r="H278" t="s">
        <v>46</v>
      </c>
      <c r="I278" t="s">
        <v>505</v>
      </c>
      <c r="J278">
        <f t="shared" si="37"/>
        <v>7</v>
      </c>
      <c r="K278">
        <f t="shared" si="38"/>
        <v>23</v>
      </c>
      <c r="L278" t="b">
        <f>NOT(ISERROR(MATCH(LOWER(MID($H278,1,1)),{"a";"e";"i";"o";"u"},0)))</f>
        <v>0</v>
      </c>
      <c r="M278">
        <f t="shared" si="39"/>
        <v>9</v>
      </c>
      <c r="N278" t="b">
        <f>NOT(ISERROR(MATCH(LOWER(MID($H278,2,1)),{"a";"e";"i";"o";"u"},0)))</f>
        <v>1</v>
      </c>
      <c r="O278">
        <f t="shared" si="40"/>
        <v>5</v>
      </c>
      <c r="P278">
        <f t="shared" si="41"/>
        <v>3</v>
      </c>
      <c r="Q278" t="b">
        <f>NOT(ISERROR(MATCH(LOWER(MID($I278,1,1)),{"a";"e";"i";"o";"u"},0)))</f>
        <v>0</v>
      </c>
      <c r="R278">
        <f t="shared" si="42"/>
        <v>15</v>
      </c>
      <c r="S278" t="b">
        <f>NOT(ISERROR(MATCH(LOWER(MID($I278,2,1)),{"a";"e";"i";"o";"u"},0)))</f>
        <v>1</v>
      </c>
      <c r="T278">
        <f t="shared" si="43"/>
        <v>12</v>
      </c>
    </row>
    <row r="279" spans="1:20">
      <c r="A279" t="s">
        <v>506</v>
      </c>
      <c r="B279" t="s">
        <v>507</v>
      </c>
      <c r="E279" t="s">
        <v>1</v>
      </c>
      <c r="F279" t="str">
        <f t="shared" si="44"/>
        <v>WINNER</v>
      </c>
      <c r="G279" t="str">
        <f t="shared" si="36"/>
        <v>JingPeng</v>
      </c>
      <c r="H279" t="s">
        <v>506</v>
      </c>
      <c r="I279" t="s">
        <v>507</v>
      </c>
      <c r="J279">
        <f t="shared" si="37"/>
        <v>4</v>
      </c>
      <c r="K279">
        <f t="shared" si="38"/>
        <v>10</v>
      </c>
      <c r="L279" t="b">
        <f>NOT(ISERROR(MATCH(LOWER(MID($H279,1,1)),{"a";"e";"i";"o";"u"},0)))</f>
        <v>0</v>
      </c>
      <c r="M279">
        <f t="shared" si="39"/>
        <v>9</v>
      </c>
      <c r="N279" t="b">
        <f>NOT(ISERROR(MATCH(LOWER(MID($H279,2,1)),{"a";"e";"i";"o";"u"},0)))</f>
        <v>1</v>
      </c>
      <c r="O279">
        <f t="shared" si="40"/>
        <v>4</v>
      </c>
      <c r="P279">
        <f t="shared" si="41"/>
        <v>16</v>
      </c>
      <c r="Q279" t="b">
        <f>NOT(ISERROR(MATCH(LOWER(MID($I279,1,1)),{"a";"e";"i";"o";"u"},0)))</f>
        <v>0</v>
      </c>
      <c r="R279">
        <f t="shared" si="42"/>
        <v>5</v>
      </c>
      <c r="S279" t="b">
        <f>NOT(ISERROR(MATCH(LOWER(MID($I279,2,1)),{"a";"e";"i";"o";"u"},0)))</f>
        <v>1</v>
      </c>
      <c r="T279">
        <f t="shared" si="43"/>
        <v>8</v>
      </c>
    </row>
    <row r="280" spans="1:20">
      <c r="A280" t="s">
        <v>508</v>
      </c>
      <c r="B280" t="s">
        <v>509</v>
      </c>
      <c r="E280" t="s">
        <v>0</v>
      </c>
      <c r="F280" t="str">
        <f t="shared" si="44"/>
        <v>LOSER</v>
      </c>
      <c r="G280" t="str">
        <f t="shared" si="36"/>
        <v>AlmaWhitten</v>
      </c>
      <c r="H280" t="s">
        <v>508</v>
      </c>
      <c r="I280" t="s">
        <v>509</v>
      </c>
      <c r="J280">
        <f t="shared" si="37"/>
        <v>4</v>
      </c>
      <c r="K280">
        <f t="shared" si="38"/>
        <v>1</v>
      </c>
      <c r="L280" t="b">
        <f>NOT(ISERROR(MATCH(LOWER(MID($H280,1,1)),{"a";"e";"i";"o";"u"},0)))</f>
        <v>1</v>
      </c>
      <c r="M280">
        <f t="shared" si="39"/>
        <v>12</v>
      </c>
      <c r="N280" t="b">
        <f>NOT(ISERROR(MATCH(LOWER(MID($H280,2,1)),{"a";"e";"i";"o";"u"},0)))</f>
        <v>0</v>
      </c>
      <c r="O280">
        <f t="shared" si="40"/>
        <v>7</v>
      </c>
      <c r="P280">
        <f t="shared" si="41"/>
        <v>23</v>
      </c>
      <c r="Q280" t="b">
        <f>NOT(ISERROR(MATCH(LOWER(MID($I280,1,1)),{"a";"e";"i";"o";"u"},0)))</f>
        <v>0</v>
      </c>
      <c r="R280">
        <f t="shared" si="42"/>
        <v>8</v>
      </c>
      <c r="S280" t="b">
        <f>NOT(ISERROR(MATCH(LOWER(MID($I280,2,1)),{"a";"e";"i";"o";"u"},0)))</f>
        <v>0</v>
      </c>
      <c r="T280">
        <f t="shared" si="43"/>
        <v>11</v>
      </c>
    </row>
    <row r="281" spans="1:20">
      <c r="A281" t="s">
        <v>179</v>
      </c>
      <c r="B281" t="s">
        <v>510</v>
      </c>
      <c r="E281" t="s">
        <v>0</v>
      </c>
      <c r="F281" t="str">
        <f t="shared" si="44"/>
        <v>LOSER</v>
      </c>
      <c r="G281" t="str">
        <f t="shared" si="36"/>
        <v>DavidHaussler</v>
      </c>
      <c r="H281" t="s">
        <v>179</v>
      </c>
      <c r="I281" t="s">
        <v>510</v>
      </c>
      <c r="J281">
        <f t="shared" si="37"/>
        <v>5</v>
      </c>
      <c r="K281">
        <f t="shared" si="38"/>
        <v>4</v>
      </c>
      <c r="L281" t="b">
        <f>NOT(ISERROR(MATCH(LOWER(MID($H281,1,1)),{"a";"e";"i";"o";"u"},0)))</f>
        <v>0</v>
      </c>
      <c r="M281">
        <f t="shared" si="39"/>
        <v>1</v>
      </c>
      <c r="N281" t="b">
        <f>NOT(ISERROR(MATCH(LOWER(MID($H281,2,1)),{"a";"e";"i";"o";"u"},0)))</f>
        <v>1</v>
      </c>
      <c r="O281">
        <f t="shared" si="40"/>
        <v>8</v>
      </c>
      <c r="P281">
        <f t="shared" si="41"/>
        <v>8</v>
      </c>
      <c r="Q281" t="b">
        <f>NOT(ISERROR(MATCH(LOWER(MID($I281,1,1)),{"a";"e";"i";"o";"u"},0)))</f>
        <v>0</v>
      </c>
      <c r="R281">
        <f t="shared" si="42"/>
        <v>1</v>
      </c>
      <c r="S281" t="b">
        <f>NOT(ISERROR(MATCH(LOWER(MID($I281,2,1)),{"a";"e";"i";"o";"u"},0)))</f>
        <v>1</v>
      </c>
      <c r="T281">
        <f t="shared" si="43"/>
        <v>13</v>
      </c>
    </row>
    <row r="282" spans="1:20">
      <c r="A282" t="s">
        <v>511</v>
      </c>
      <c r="B282" t="s">
        <v>512</v>
      </c>
      <c r="E282" t="s">
        <v>0</v>
      </c>
      <c r="F282" t="str">
        <f t="shared" si="44"/>
        <v>LOSER</v>
      </c>
      <c r="G282" t="str">
        <f t="shared" si="36"/>
        <v>JoelRatsaby</v>
      </c>
      <c r="H282" t="s">
        <v>511</v>
      </c>
      <c r="I282" t="s">
        <v>512</v>
      </c>
      <c r="J282">
        <f t="shared" si="37"/>
        <v>4</v>
      </c>
      <c r="K282">
        <f t="shared" si="38"/>
        <v>10</v>
      </c>
      <c r="L282" t="b">
        <f>NOT(ISERROR(MATCH(LOWER(MID($H282,1,1)),{"a";"e";"i";"o";"u"},0)))</f>
        <v>0</v>
      </c>
      <c r="M282">
        <f t="shared" si="39"/>
        <v>15</v>
      </c>
      <c r="N282" t="b">
        <f>NOT(ISERROR(MATCH(LOWER(MID($H282,2,1)),{"a";"e";"i";"o";"u"},0)))</f>
        <v>1</v>
      </c>
      <c r="O282">
        <f t="shared" si="40"/>
        <v>7</v>
      </c>
      <c r="P282">
        <f t="shared" si="41"/>
        <v>18</v>
      </c>
      <c r="Q282" t="b">
        <f>NOT(ISERROR(MATCH(LOWER(MID($I282,1,1)),{"a";"e";"i";"o";"u"},0)))</f>
        <v>0</v>
      </c>
      <c r="R282">
        <f t="shared" si="42"/>
        <v>1</v>
      </c>
      <c r="S282" t="b">
        <f>NOT(ISERROR(MATCH(LOWER(MID($I282,2,1)),{"a";"e";"i";"o";"u"},0)))</f>
        <v>1</v>
      </c>
      <c r="T282">
        <f t="shared" si="43"/>
        <v>11</v>
      </c>
    </row>
    <row r="283" spans="1:20">
      <c r="A283" t="s">
        <v>516</v>
      </c>
      <c r="B283" t="s">
        <v>517</v>
      </c>
      <c r="E283" t="s">
        <v>1</v>
      </c>
      <c r="F283" t="str">
        <f t="shared" si="44"/>
        <v>WINNER</v>
      </c>
      <c r="G283" t="str">
        <f t="shared" si="36"/>
        <v>KanDeng</v>
      </c>
      <c r="H283" t="s">
        <v>516</v>
      </c>
      <c r="I283" t="s">
        <v>517</v>
      </c>
      <c r="J283">
        <f t="shared" si="37"/>
        <v>3</v>
      </c>
      <c r="K283">
        <f t="shared" si="38"/>
        <v>11</v>
      </c>
      <c r="L283" t="b">
        <f>NOT(ISERROR(MATCH(LOWER(MID($H283,1,1)),{"a";"e";"i";"o";"u"},0)))</f>
        <v>0</v>
      </c>
      <c r="M283">
        <f t="shared" si="39"/>
        <v>1</v>
      </c>
      <c r="N283" t="b">
        <f>NOT(ISERROR(MATCH(LOWER(MID($H283,2,1)),{"a";"e";"i";"o";"u"},0)))</f>
        <v>1</v>
      </c>
      <c r="O283">
        <f t="shared" si="40"/>
        <v>4</v>
      </c>
      <c r="P283">
        <f t="shared" si="41"/>
        <v>4</v>
      </c>
      <c r="Q283" t="b">
        <f>NOT(ISERROR(MATCH(LOWER(MID($I283,1,1)),{"a";"e";"i";"o";"u"},0)))</f>
        <v>0</v>
      </c>
      <c r="R283">
        <f t="shared" si="42"/>
        <v>5</v>
      </c>
      <c r="S283" t="b">
        <f>NOT(ISERROR(MATCH(LOWER(MID($I283,2,1)),{"a";"e";"i";"o";"u"},0)))</f>
        <v>1</v>
      </c>
      <c r="T283">
        <f t="shared" si="43"/>
        <v>7</v>
      </c>
    </row>
    <row r="284" spans="1:20">
      <c r="A284" t="s">
        <v>518</v>
      </c>
      <c r="B284" t="s">
        <v>519</v>
      </c>
      <c r="E284" t="s">
        <v>1</v>
      </c>
      <c r="F284" t="str">
        <f t="shared" si="44"/>
        <v>WINNER</v>
      </c>
      <c r="G284" t="str">
        <f t="shared" si="36"/>
        <v>RussellGreiner</v>
      </c>
      <c r="H284" t="s">
        <v>518</v>
      </c>
      <c r="I284" t="s">
        <v>519</v>
      </c>
      <c r="J284">
        <f t="shared" si="37"/>
        <v>7</v>
      </c>
      <c r="K284">
        <f t="shared" si="38"/>
        <v>18</v>
      </c>
      <c r="L284" t="b">
        <f>NOT(ISERROR(MATCH(LOWER(MID($H284,1,1)),{"a";"e";"i";"o";"u"},0)))</f>
        <v>0</v>
      </c>
      <c r="M284">
        <f t="shared" si="39"/>
        <v>21</v>
      </c>
      <c r="N284" t="b">
        <f>NOT(ISERROR(MATCH(LOWER(MID($H284,2,1)),{"a";"e";"i";"o";"u"},0)))</f>
        <v>1</v>
      </c>
      <c r="O284">
        <f t="shared" si="40"/>
        <v>7</v>
      </c>
      <c r="P284">
        <f t="shared" si="41"/>
        <v>7</v>
      </c>
      <c r="Q284" t="b">
        <f>NOT(ISERROR(MATCH(LOWER(MID($I284,1,1)),{"a";"e";"i";"o";"u"},0)))</f>
        <v>0</v>
      </c>
      <c r="R284">
        <f t="shared" si="42"/>
        <v>18</v>
      </c>
      <c r="S284" t="b">
        <f>NOT(ISERROR(MATCH(LOWER(MID($I284,2,1)),{"a";"e";"i";"o";"u"},0)))</f>
        <v>0</v>
      </c>
      <c r="T284">
        <f t="shared" si="43"/>
        <v>14</v>
      </c>
    </row>
    <row r="285" spans="1:20">
      <c r="A285" t="s">
        <v>520</v>
      </c>
      <c r="B285" t="s">
        <v>521</v>
      </c>
      <c r="E285" t="s">
        <v>1</v>
      </c>
      <c r="F285" t="str">
        <f t="shared" si="44"/>
        <v>WINNER</v>
      </c>
      <c r="G285" t="str">
        <f t="shared" si="36"/>
        <v>SteffenLange</v>
      </c>
      <c r="H285" t="s">
        <v>520</v>
      </c>
      <c r="I285" t="s">
        <v>521</v>
      </c>
      <c r="J285">
        <f t="shared" si="37"/>
        <v>7</v>
      </c>
      <c r="K285">
        <f t="shared" si="38"/>
        <v>19</v>
      </c>
      <c r="L285" t="b">
        <f>NOT(ISERROR(MATCH(LOWER(MID($H285,1,1)),{"a";"e";"i";"o";"u"},0)))</f>
        <v>0</v>
      </c>
      <c r="M285">
        <f t="shared" si="39"/>
        <v>20</v>
      </c>
      <c r="N285" t="b">
        <f>NOT(ISERROR(MATCH(LOWER(MID($H285,2,1)),{"a";"e";"i";"o";"u"},0)))</f>
        <v>0</v>
      </c>
      <c r="O285">
        <f t="shared" si="40"/>
        <v>5</v>
      </c>
      <c r="P285">
        <f t="shared" si="41"/>
        <v>12</v>
      </c>
      <c r="Q285" t="b">
        <f>NOT(ISERROR(MATCH(LOWER(MID($I285,1,1)),{"a";"e";"i";"o";"u"},0)))</f>
        <v>0</v>
      </c>
      <c r="R285">
        <f t="shared" si="42"/>
        <v>1</v>
      </c>
      <c r="S285" t="b">
        <f>NOT(ISERROR(MATCH(LOWER(MID($I285,2,1)),{"a";"e";"i";"o";"u"},0)))</f>
        <v>1</v>
      </c>
      <c r="T285">
        <f t="shared" si="43"/>
        <v>12</v>
      </c>
    </row>
    <row r="286" spans="1:20">
      <c r="A286" t="s">
        <v>523</v>
      </c>
      <c r="B286" t="s">
        <v>524</v>
      </c>
      <c r="E286" t="s">
        <v>1</v>
      </c>
      <c r="F286" t="str">
        <f t="shared" si="44"/>
        <v>WINNER</v>
      </c>
      <c r="G286" t="str">
        <f t="shared" si="36"/>
        <v>ArmandPrieditis</v>
      </c>
      <c r="H286" t="s">
        <v>523</v>
      </c>
      <c r="I286" t="s">
        <v>524</v>
      </c>
      <c r="J286">
        <f t="shared" si="37"/>
        <v>6</v>
      </c>
      <c r="K286">
        <f t="shared" si="38"/>
        <v>1</v>
      </c>
      <c r="L286" t="b">
        <f>NOT(ISERROR(MATCH(LOWER(MID($H286,1,1)),{"a";"e";"i";"o";"u"},0)))</f>
        <v>1</v>
      </c>
      <c r="M286">
        <f t="shared" si="39"/>
        <v>18</v>
      </c>
      <c r="N286" t="b">
        <f>NOT(ISERROR(MATCH(LOWER(MID($H286,2,1)),{"a";"e";"i";"o";"u"},0)))</f>
        <v>0</v>
      </c>
      <c r="O286">
        <f t="shared" si="40"/>
        <v>9</v>
      </c>
      <c r="P286">
        <f t="shared" si="41"/>
        <v>16</v>
      </c>
      <c r="Q286" t="b">
        <f>NOT(ISERROR(MATCH(LOWER(MID($I286,1,1)),{"a";"e";"i";"o";"u"},0)))</f>
        <v>0</v>
      </c>
      <c r="R286">
        <f t="shared" si="42"/>
        <v>18</v>
      </c>
      <c r="S286" t="b">
        <f>NOT(ISERROR(MATCH(LOWER(MID($I286,2,1)),{"a";"e";"i";"o";"u"},0)))</f>
        <v>0</v>
      </c>
      <c r="T286">
        <f t="shared" si="43"/>
        <v>15</v>
      </c>
    </row>
    <row r="287" spans="1:20">
      <c r="A287" t="s">
        <v>525</v>
      </c>
      <c r="B287" t="s">
        <v>526</v>
      </c>
      <c r="E287" t="s">
        <v>1</v>
      </c>
      <c r="F287" t="str">
        <f t="shared" si="44"/>
        <v>WINNER</v>
      </c>
      <c r="G287" t="str">
        <f t="shared" si="36"/>
        <v>DunjaMladenic</v>
      </c>
      <c r="H287" t="s">
        <v>525</v>
      </c>
      <c r="I287" t="s">
        <v>526</v>
      </c>
      <c r="J287">
        <f t="shared" si="37"/>
        <v>5</v>
      </c>
      <c r="K287">
        <f t="shared" si="38"/>
        <v>4</v>
      </c>
      <c r="L287" t="b">
        <f>NOT(ISERROR(MATCH(LOWER(MID($H287,1,1)),{"a";"e";"i";"o";"u"},0)))</f>
        <v>0</v>
      </c>
      <c r="M287">
        <f t="shared" si="39"/>
        <v>21</v>
      </c>
      <c r="N287" t="b">
        <f>NOT(ISERROR(MATCH(LOWER(MID($H287,2,1)),{"a";"e";"i";"o";"u"},0)))</f>
        <v>1</v>
      </c>
      <c r="O287">
        <f t="shared" si="40"/>
        <v>8</v>
      </c>
      <c r="P287">
        <f t="shared" si="41"/>
        <v>13</v>
      </c>
      <c r="Q287" t="b">
        <f>NOT(ISERROR(MATCH(LOWER(MID($I287,1,1)),{"a";"e";"i";"o";"u"},0)))</f>
        <v>0</v>
      </c>
      <c r="R287">
        <f t="shared" si="42"/>
        <v>12</v>
      </c>
      <c r="S287" t="b">
        <f>NOT(ISERROR(MATCH(LOWER(MID($I287,2,1)),{"a";"e";"i";"o";"u"},0)))</f>
        <v>0</v>
      </c>
      <c r="T287">
        <f t="shared" si="43"/>
        <v>13</v>
      </c>
    </row>
    <row r="288" spans="1:20">
      <c r="A288" t="s">
        <v>527</v>
      </c>
      <c r="B288" t="s">
        <v>528</v>
      </c>
      <c r="E288" t="s">
        <v>1</v>
      </c>
      <c r="F288" t="str">
        <f t="shared" si="44"/>
        <v>WINNER</v>
      </c>
      <c r="G288" t="str">
        <f t="shared" si="36"/>
        <v>Jong-HoonOh</v>
      </c>
      <c r="H288" t="s">
        <v>527</v>
      </c>
      <c r="I288" t="s">
        <v>528</v>
      </c>
      <c r="J288">
        <f t="shared" si="37"/>
        <v>9</v>
      </c>
      <c r="K288">
        <f t="shared" si="38"/>
        <v>10</v>
      </c>
      <c r="L288" t="b">
        <f>NOT(ISERROR(MATCH(LOWER(MID($H288,1,1)),{"a";"e";"i";"o";"u"},0)))</f>
        <v>0</v>
      </c>
      <c r="M288">
        <f t="shared" si="39"/>
        <v>15</v>
      </c>
      <c r="N288" t="b">
        <f>NOT(ISERROR(MATCH(LOWER(MID($H288,2,1)),{"a";"e";"i";"o";"u"},0)))</f>
        <v>1</v>
      </c>
      <c r="O288">
        <f t="shared" si="40"/>
        <v>2</v>
      </c>
      <c r="P288">
        <f t="shared" si="41"/>
        <v>15</v>
      </c>
      <c r="Q288" t="b">
        <f>NOT(ISERROR(MATCH(LOWER(MID($I288,1,1)),{"a";"e";"i";"o";"u"},0)))</f>
        <v>1</v>
      </c>
      <c r="R288">
        <f t="shared" si="42"/>
        <v>8</v>
      </c>
      <c r="S288" t="b">
        <f>NOT(ISERROR(MATCH(LOWER(MID($I288,2,1)),{"a";"e";"i";"o";"u"},0)))</f>
        <v>0</v>
      </c>
      <c r="T288">
        <f t="shared" si="43"/>
        <v>11</v>
      </c>
    </row>
    <row r="289" spans="1:20">
      <c r="A289" t="s">
        <v>529</v>
      </c>
      <c r="B289" t="s">
        <v>530</v>
      </c>
      <c r="E289" t="s">
        <v>0</v>
      </c>
      <c r="F289" t="str">
        <f t="shared" si="44"/>
        <v>LOSER</v>
      </c>
      <c r="G289" t="str">
        <f t="shared" si="36"/>
        <v>KenLang</v>
      </c>
      <c r="H289" t="s">
        <v>529</v>
      </c>
      <c r="I289" t="s">
        <v>530</v>
      </c>
      <c r="J289">
        <f t="shared" si="37"/>
        <v>3</v>
      </c>
      <c r="K289">
        <f t="shared" si="38"/>
        <v>11</v>
      </c>
      <c r="L289" t="b">
        <f>NOT(ISERROR(MATCH(LOWER(MID($H289,1,1)),{"a";"e";"i";"o";"u"},0)))</f>
        <v>0</v>
      </c>
      <c r="M289">
        <f t="shared" si="39"/>
        <v>5</v>
      </c>
      <c r="N289" t="b">
        <f>NOT(ISERROR(MATCH(LOWER(MID($H289,2,1)),{"a";"e";"i";"o";"u"},0)))</f>
        <v>1</v>
      </c>
      <c r="O289">
        <f t="shared" si="40"/>
        <v>4</v>
      </c>
      <c r="P289">
        <f t="shared" si="41"/>
        <v>12</v>
      </c>
      <c r="Q289" t="b">
        <f>NOT(ISERROR(MATCH(LOWER(MID($I289,1,1)),{"a";"e";"i";"o";"u"},0)))</f>
        <v>0</v>
      </c>
      <c r="R289">
        <f t="shared" si="42"/>
        <v>1</v>
      </c>
      <c r="S289" t="b">
        <f>NOT(ISERROR(MATCH(LOWER(MID($I289,2,1)),{"a";"e";"i";"o";"u"},0)))</f>
        <v>1</v>
      </c>
      <c r="T289">
        <f t="shared" si="43"/>
        <v>7</v>
      </c>
    </row>
    <row r="290" spans="1:20">
      <c r="A290" t="s">
        <v>531</v>
      </c>
      <c r="B290" t="s">
        <v>532</v>
      </c>
      <c r="E290" t="s">
        <v>0</v>
      </c>
      <c r="F290" t="str">
        <f t="shared" si="44"/>
        <v>LOSER</v>
      </c>
      <c r="G290" t="str">
        <f t="shared" si="36"/>
        <v>BernhardPfahringer</v>
      </c>
      <c r="H290" t="s">
        <v>531</v>
      </c>
      <c r="I290" t="s">
        <v>532</v>
      </c>
      <c r="J290">
        <f t="shared" si="37"/>
        <v>8</v>
      </c>
      <c r="K290">
        <f t="shared" si="38"/>
        <v>2</v>
      </c>
      <c r="L290" t="b">
        <f>NOT(ISERROR(MATCH(LOWER(MID($H290,1,1)),{"a";"e";"i";"o";"u"},0)))</f>
        <v>0</v>
      </c>
      <c r="M290">
        <f t="shared" si="39"/>
        <v>5</v>
      </c>
      <c r="N290" t="b">
        <f>NOT(ISERROR(MATCH(LOWER(MID($H290,2,1)),{"a";"e";"i";"o";"u"},0)))</f>
        <v>1</v>
      </c>
      <c r="O290">
        <f t="shared" si="40"/>
        <v>10</v>
      </c>
      <c r="P290">
        <f t="shared" si="41"/>
        <v>16</v>
      </c>
      <c r="Q290" t="b">
        <f>NOT(ISERROR(MATCH(LOWER(MID($I290,1,1)),{"a";"e";"i";"o";"u"},0)))</f>
        <v>0</v>
      </c>
      <c r="R290">
        <f t="shared" si="42"/>
        <v>6</v>
      </c>
      <c r="S290" t="b">
        <f>NOT(ISERROR(MATCH(LOWER(MID($I290,2,1)),{"a";"e";"i";"o";"u"},0)))</f>
        <v>0</v>
      </c>
      <c r="T290">
        <f t="shared" si="43"/>
        <v>18</v>
      </c>
    </row>
    <row r="291" spans="1:20">
      <c r="A291" t="s">
        <v>13</v>
      </c>
      <c r="B291" t="s">
        <v>535</v>
      </c>
      <c r="E291" t="s">
        <v>0</v>
      </c>
      <c r="F291" t="str">
        <f t="shared" si="44"/>
        <v>LOSER</v>
      </c>
      <c r="G291" t="str">
        <f t="shared" si="36"/>
        <v>RobertWilliamson</v>
      </c>
      <c r="H291" t="s">
        <v>13</v>
      </c>
      <c r="I291" t="s">
        <v>535</v>
      </c>
      <c r="J291">
        <f t="shared" si="37"/>
        <v>6</v>
      </c>
      <c r="K291">
        <f t="shared" si="38"/>
        <v>18</v>
      </c>
      <c r="L291" t="b">
        <f>NOT(ISERROR(MATCH(LOWER(MID($H291,1,1)),{"a";"e";"i";"o";"u"},0)))</f>
        <v>0</v>
      </c>
      <c r="M291">
        <f t="shared" si="39"/>
        <v>15</v>
      </c>
      <c r="N291" t="b">
        <f>NOT(ISERROR(MATCH(LOWER(MID($H291,2,1)),{"a";"e";"i";"o";"u"},0)))</f>
        <v>1</v>
      </c>
      <c r="O291">
        <f t="shared" si="40"/>
        <v>10</v>
      </c>
      <c r="P291">
        <f t="shared" si="41"/>
        <v>23</v>
      </c>
      <c r="Q291" t="b">
        <f>NOT(ISERROR(MATCH(LOWER(MID($I291,1,1)),{"a";"e";"i";"o";"u"},0)))</f>
        <v>0</v>
      </c>
      <c r="R291">
        <f t="shared" si="42"/>
        <v>9</v>
      </c>
      <c r="S291" t="b">
        <f>NOT(ISERROR(MATCH(LOWER(MID($I291,2,1)),{"a";"e";"i";"o";"u"},0)))</f>
        <v>1</v>
      </c>
      <c r="T291">
        <f t="shared" si="43"/>
        <v>16</v>
      </c>
    </row>
    <row r="292" spans="1:20">
      <c r="A292" t="s">
        <v>536</v>
      </c>
      <c r="B292" t="s">
        <v>518</v>
      </c>
      <c r="E292" t="s">
        <v>1</v>
      </c>
      <c r="F292" t="str">
        <f t="shared" si="44"/>
        <v>WINNER</v>
      </c>
      <c r="G292" t="str">
        <f t="shared" si="36"/>
        <v>StuartRussell</v>
      </c>
      <c r="H292" t="s">
        <v>536</v>
      </c>
      <c r="I292" t="s">
        <v>518</v>
      </c>
      <c r="J292">
        <f t="shared" si="37"/>
        <v>6</v>
      </c>
      <c r="K292">
        <f t="shared" si="38"/>
        <v>19</v>
      </c>
      <c r="L292" t="b">
        <f>NOT(ISERROR(MATCH(LOWER(MID($H292,1,1)),{"a";"e";"i";"o";"u"},0)))</f>
        <v>0</v>
      </c>
      <c r="M292">
        <f t="shared" si="39"/>
        <v>20</v>
      </c>
      <c r="N292" t="b">
        <f>NOT(ISERROR(MATCH(LOWER(MID($H292,2,1)),{"a";"e";"i";"o";"u"},0)))</f>
        <v>0</v>
      </c>
      <c r="O292">
        <f t="shared" si="40"/>
        <v>7</v>
      </c>
      <c r="P292">
        <f t="shared" si="41"/>
        <v>18</v>
      </c>
      <c r="Q292" t="b">
        <f>NOT(ISERROR(MATCH(LOWER(MID($I292,1,1)),{"a";"e";"i";"o";"u"},0)))</f>
        <v>0</v>
      </c>
      <c r="R292">
        <f t="shared" si="42"/>
        <v>21</v>
      </c>
      <c r="S292" t="b">
        <f>NOT(ISERROR(MATCH(LOWER(MID($I292,2,1)),{"a";"e";"i";"o";"u"},0)))</f>
        <v>1</v>
      </c>
      <c r="T292">
        <f t="shared" si="43"/>
        <v>13</v>
      </c>
    </row>
    <row r="293" spans="1:20">
      <c r="A293" t="s">
        <v>538</v>
      </c>
      <c r="B293" t="s">
        <v>539</v>
      </c>
      <c r="E293" t="s">
        <v>1</v>
      </c>
      <c r="F293" t="str">
        <f t="shared" si="44"/>
        <v>WINNER</v>
      </c>
      <c r="G293" t="str">
        <f t="shared" si="36"/>
        <v>EfimKinber</v>
      </c>
      <c r="H293" t="s">
        <v>538</v>
      </c>
      <c r="I293" t="s">
        <v>539</v>
      </c>
      <c r="J293">
        <f t="shared" si="37"/>
        <v>4</v>
      </c>
      <c r="K293">
        <f t="shared" si="38"/>
        <v>5</v>
      </c>
      <c r="L293" t="b">
        <f>NOT(ISERROR(MATCH(LOWER(MID($H293,1,1)),{"a";"e";"i";"o";"u"},0)))</f>
        <v>1</v>
      </c>
      <c r="M293">
        <f t="shared" si="39"/>
        <v>6</v>
      </c>
      <c r="N293" t="b">
        <f>NOT(ISERROR(MATCH(LOWER(MID($H293,2,1)),{"a";"e";"i";"o";"u"},0)))</f>
        <v>0</v>
      </c>
      <c r="O293">
        <f t="shared" si="40"/>
        <v>6</v>
      </c>
      <c r="P293">
        <f t="shared" si="41"/>
        <v>11</v>
      </c>
      <c r="Q293" t="b">
        <f>NOT(ISERROR(MATCH(LOWER(MID($I293,1,1)),{"a";"e";"i";"o";"u"},0)))</f>
        <v>0</v>
      </c>
      <c r="R293">
        <f t="shared" si="42"/>
        <v>9</v>
      </c>
      <c r="S293" t="b">
        <f>NOT(ISERROR(MATCH(LOWER(MID($I293,2,1)),{"a";"e";"i";"o";"u"},0)))</f>
        <v>1</v>
      </c>
      <c r="T293">
        <f t="shared" si="43"/>
        <v>10</v>
      </c>
    </row>
    <row r="294" spans="1:20">
      <c r="A294" t="s">
        <v>179</v>
      </c>
      <c r="B294" t="s">
        <v>540</v>
      </c>
      <c r="E294" t="s">
        <v>1</v>
      </c>
      <c r="F294" t="str">
        <f t="shared" si="44"/>
        <v>WINNER</v>
      </c>
      <c r="G294" t="str">
        <f t="shared" si="36"/>
        <v>DavidFinton</v>
      </c>
      <c r="H294" t="s">
        <v>179</v>
      </c>
      <c r="I294" t="s">
        <v>540</v>
      </c>
      <c r="J294">
        <f t="shared" si="37"/>
        <v>5</v>
      </c>
      <c r="K294">
        <f t="shared" si="38"/>
        <v>4</v>
      </c>
      <c r="L294" t="b">
        <f>NOT(ISERROR(MATCH(LOWER(MID($H294,1,1)),{"a";"e";"i";"o";"u"},0)))</f>
        <v>0</v>
      </c>
      <c r="M294">
        <f t="shared" si="39"/>
        <v>1</v>
      </c>
      <c r="N294" t="b">
        <f>NOT(ISERROR(MATCH(LOWER(MID($H294,2,1)),{"a";"e";"i";"o";"u"},0)))</f>
        <v>1</v>
      </c>
      <c r="O294">
        <f t="shared" si="40"/>
        <v>6</v>
      </c>
      <c r="P294">
        <f t="shared" si="41"/>
        <v>6</v>
      </c>
      <c r="Q294" t="b">
        <f>NOT(ISERROR(MATCH(LOWER(MID($I294,1,1)),{"a";"e";"i";"o";"u"},0)))</f>
        <v>0</v>
      </c>
      <c r="R294">
        <f t="shared" si="42"/>
        <v>9</v>
      </c>
      <c r="S294" t="b">
        <f>NOT(ISERROR(MATCH(LOWER(MID($I294,2,1)),{"a";"e";"i";"o";"u"},0)))</f>
        <v>1</v>
      </c>
      <c r="T294">
        <f t="shared" si="43"/>
        <v>11</v>
      </c>
    </row>
    <row r="295" spans="1:20">
      <c r="A295" t="s">
        <v>252</v>
      </c>
      <c r="B295" t="s">
        <v>541</v>
      </c>
      <c r="E295" t="s">
        <v>1</v>
      </c>
      <c r="F295" t="str">
        <f t="shared" si="44"/>
        <v>WINNER</v>
      </c>
      <c r="G295" t="str">
        <f t="shared" si="36"/>
        <v>MarkStaley</v>
      </c>
      <c r="H295" t="s">
        <v>252</v>
      </c>
      <c r="I295" t="s">
        <v>541</v>
      </c>
      <c r="J295">
        <f t="shared" si="37"/>
        <v>4</v>
      </c>
      <c r="K295">
        <f t="shared" si="38"/>
        <v>13</v>
      </c>
      <c r="L295" t="b">
        <f>NOT(ISERROR(MATCH(LOWER(MID($H295,1,1)),{"a";"e";"i";"o";"u"},0)))</f>
        <v>0</v>
      </c>
      <c r="M295">
        <f t="shared" si="39"/>
        <v>1</v>
      </c>
      <c r="N295" t="b">
        <f>NOT(ISERROR(MATCH(LOWER(MID($H295,2,1)),{"a";"e";"i";"o";"u"},0)))</f>
        <v>1</v>
      </c>
      <c r="O295">
        <f t="shared" si="40"/>
        <v>6</v>
      </c>
      <c r="P295">
        <f t="shared" si="41"/>
        <v>19</v>
      </c>
      <c r="Q295" t="b">
        <f>NOT(ISERROR(MATCH(LOWER(MID($I295,1,1)),{"a";"e";"i";"o";"u"},0)))</f>
        <v>0</v>
      </c>
      <c r="R295">
        <f t="shared" si="42"/>
        <v>20</v>
      </c>
      <c r="S295" t="b">
        <f>NOT(ISERROR(MATCH(LOWER(MID($I295,2,1)),{"a";"e";"i";"o";"u"},0)))</f>
        <v>0</v>
      </c>
      <c r="T295">
        <f t="shared" si="43"/>
        <v>10</v>
      </c>
    </row>
    <row r="296" spans="1:20">
      <c r="A296" t="s">
        <v>542</v>
      </c>
      <c r="B296" t="s">
        <v>543</v>
      </c>
      <c r="E296" t="s">
        <v>1</v>
      </c>
      <c r="F296" t="str">
        <f t="shared" si="44"/>
        <v>WINNER</v>
      </c>
      <c r="G296" t="str">
        <f t="shared" si="36"/>
        <v>FilippoNeri</v>
      </c>
      <c r="H296" t="s">
        <v>542</v>
      </c>
      <c r="I296" t="s">
        <v>543</v>
      </c>
      <c r="J296">
        <f t="shared" si="37"/>
        <v>7</v>
      </c>
      <c r="K296">
        <f t="shared" si="38"/>
        <v>6</v>
      </c>
      <c r="L296" t="b">
        <f>NOT(ISERROR(MATCH(LOWER(MID($H296,1,1)),{"a";"e";"i";"o";"u"},0)))</f>
        <v>0</v>
      </c>
      <c r="M296">
        <f t="shared" si="39"/>
        <v>9</v>
      </c>
      <c r="N296" t="b">
        <f>NOT(ISERROR(MATCH(LOWER(MID($H296,2,1)),{"a";"e";"i";"o";"u"},0)))</f>
        <v>1</v>
      </c>
      <c r="O296">
        <f t="shared" si="40"/>
        <v>4</v>
      </c>
      <c r="P296">
        <f t="shared" si="41"/>
        <v>14</v>
      </c>
      <c r="Q296" t="b">
        <f>NOT(ISERROR(MATCH(LOWER(MID($I296,1,1)),{"a";"e";"i";"o";"u"},0)))</f>
        <v>0</v>
      </c>
      <c r="R296">
        <f t="shared" si="42"/>
        <v>5</v>
      </c>
      <c r="S296" t="b">
        <f>NOT(ISERROR(MATCH(LOWER(MID($I296,2,1)),{"a";"e";"i";"o";"u"},0)))</f>
        <v>1</v>
      </c>
      <c r="T296">
        <f t="shared" si="43"/>
        <v>11</v>
      </c>
    </row>
    <row r="297" spans="1:20">
      <c r="A297" t="s">
        <v>30</v>
      </c>
      <c r="B297" t="s">
        <v>544</v>
      </c>
      <c r="E297" t="s">
        <v>1</v>
      </c>
      <c r="F297" t="str">
        <f t="shared" si="44"/>
        <v>WINNER</v>
      </c>
      <c r="G297" t="str">
        <f t="shared" si="36"/>
        <v>JonathanHodgson</v>
      </c>
      <c r="H297" t="s">
        <v>30</v>
      </c>
      <c r="I297" t="s">
        <v>544</v>
      </c>
      <c r="J297">
        <f t="shared" si="37"/>
        <v>8</v>
      </c>
      <c r="K297">
        <f t="shared" si="38"/>
        <v>10</v>
      </c>
      <c r="L297" t="b">
        <f>NOT(ISERROR(MATCH(LOWER(MID($H297,1,1)),{"a";"e";"i";"o";"u"},0)))</f>
        <v>0</v>
      </c>
      <c r="M297">
        <f t="shared" si="39"/>
        <v>15</v>
      </c>
      <c r="N297" t="b">
        <f>NOT(ISERROR(MATCH(LOWER(MID($H297,2,1)),{"a";"e";"i";"o";"u"},0)))</f>
        <v>1</v>
      </c>
      <c r="O297">
        <f t="shared" si="40"/>
        <v>7</v>
      </c>
      <c r="P297">
        <f t="shared" si="41"/>
        <v>8</v>
      </c>
      <c r="Q297" t="b">
        <f>NOT(ISERROR(MATCH(LOWER(MID($I297,1,1)),{"a";"e";"i";"o";"u"},0)))</f>
        <v>0</v>
      </c>
      <c r="R297">
        <f t="shared" si="42"/>
        <v>15</v>
      </c>
      <c r="S297" t="b">
        <f>NOT(ISERROR(MATCH(LOWER(MID($I297,2,1)),{"a";"e";"i";"o";"u"},0)))</f>
        <v>1</v>
      </c>
      <c r="T297">
        <f t="shared" si="43"/>
        <v>15</v>
      </c>
    </row>
    <row r="299" spans="1:20">
      <c r="A299" t="s">
        <v>551</v>
      </c>
    </row>
    <row r="301" spans="1:20">
      <c r="A301" t="s">
        <v>106</v>
      </c>
      <c r="B301" t="s">
        <v>27</v>
      </c>
      <c r="C301" t="s">
        <v>132</v>
      </c>
      <c r="E301" t="s">
        <v>0</v>
      </c>
    </row>
    <row r="302" spans="1:20">
      <c r="A302" t="s">
        <v>73</v>
      </c>
      <c r="B302" t="s">
        <v>302</v>
      </c>
      <c r="C302" t="s">
        <v>303</v>
      </c>
      <c r="D302" t="s">
        <v>304</v>
      </c>
      <c r="E302" t="s">
        <v>1</v>
      </c>
    </row>
    <row r="303" spans="1:20">
      <c r="A303" t="s">
        <v>116</v>
      </c>
      <c r="B303" t="s">
        <v>117</v>
      </c>
      <c r="C303" t="s">
        <v>118</v>
      </c>
      <c r="D303" t="s">
        <v>119</v>
      </c>
      <c r="E303" t="s">
        <v>1</v>
      </c>
      <c r="H303" t="s">
        <v>116</v>
      </c>
      <c r="I303" t="s">
        <v>118</v>
      </c>
    </row>
  </sheetData>
  <sortState ref="A1:D298">
    <sortCondition ref="C1:C298"/>
    <sortCondition ref="D1:D298"/>
  </sortState>
  <mergeCells count="1">
    <mergeCell ref="Y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winners_losers_test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Aldaeron</dc:creator>
  <cp:lastModifiedBy>Aldaeron</cp:lastModifiedBy>
  <dcterms:created xsi:type="dcterms:W3CDTF">2011-10-07T04:20:57Z</dcterms:created>
  <dcterms:modified xsi:type="dcterms:W3CDTF">2011-10-08T04:02:46Z</dcterms:modified>
</cp:coreProperties>
</file>