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OneDrive\Escritorio\"/>
    </mc:Choice>
  </mc:AlternateContent>
  <xr:revisionPtr revIDLastSave="0" documentId="8_{0904F9EC-C562-4AEC-AD3F-EDF8F84AF362}" xr6:coauthVersionLast="47" xr6:coauthVersionMax="47" xr10:uidLastSave="{00000000-0000-0000-0000-000000000000}"/>
  <bookViews>
    <workbookView xWindow="-120" yWindow="-120" windowWidth="20730" windowHeight="11160" xr2:uid="{F2FF9133-FCD6-49D7-BECF-FDF01D9D302D}"/>
  </bookViews>
  <sheets>
    <sheet name="Hoja1" sheetId="1" r:id="rId1"/>
  </sheets>
  <definedNames>
    <definedName name="_xlnm.Print_Area" localSheetId="0">Hoja1!$A$1:$P$27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/>
  <c r="D20" i="1"/>
  <c r="L34" i="1"/>
  <c r="P20" i="1"/>
  <c r="P19" i="1"/>
  <c r="P18" i="1"/>
  <c r="P17" i="1"/>
  <c r="P16" i="1"/>
  <c r="P15" i="1"/>
  <c r="P14" i="1"/>
  <c r="P13" i="1"/>
  <c r="P12" i="1"/>
  <c r="P8" i="1"/>
  <c r="P7" i="1"/>
  <c r="P6" i="1"/>
  <c r="P5" i="1"/>
  <c r="O20" i="1"/>
  <c r="O8" i="1"/>
  <c r="O23" i="1" s="1"/>
  <c r="E20" i="1"/>
  <c r="F20" i="1"/>
  <c r="G20" i="1"/>
  <c r="H20" i="1"/>
  <c r="I20" i="1"/>
  <c r="J20" i="1"/>
  <c r="K20" i="1"/>
  <c r="L20" i="1"/>
  <c r="M20" i="1"/>
  <c r="N20" i="1"/>
  <c r="L33" i="1"/>
  <c r="E8" i="1"/>
  <c r="F8" i="1"/>
  <c r="G8" i="1"/>
  <c r="H8" i="1"/>
  <c r="I8" i="1"/>
  <c r="J8" i="1"/>
  <c r="K8" i="1"/>
  <c r="L8" i="1"/>
  <c r="M8" i="1"/>
  <c r="N8" i="1"/>
  <c r="D8" i="1"/>
  <c r="D23" i="1" l="1"/>
  <c r="J26" i="1" s="1"/>
  <c r="P23" i="1"/>
  <c r="N23" i="1"/>
  <c r="M23" i="1"/>
  <c r="L23" i="1"/>
  <c r="K23" i="1"/>
  <c r="J23" i="1"/>
  <c r="I23" i="1"/>
  <c r="H23" i="1"/>
  <c r="G23" i="1"/>
  <c r="F23" i="1"/>
  <c r="E23" i="1"/>
  <c r="K26" i="1" s="1"/>
</calcChain>
</file>

<file path=xl/sharedStrings.xml><?xml version="1.0" encoding="utf-8"?>
<sst xmlns="http://schemas.openxmlformats.org/spreadsheetml/2006/main" count="40" uniqueCount="37">
  <si>
    <t xml:space="preserve">Enero </t>
  </si>
  <si>
    <t xml:space="preserve">Febrero 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</si>
  <si>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</si>
  <si>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</si>
  <si>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</si>
  <si>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</si>
  <si>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</si>
  <si>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</si>
  <si>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</si>
  <si>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</si>
  <si>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</si>
  <si>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</si>
  <si>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</si>
  <si>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Ingresos</t>
  </si>
  <si>
    <t>Ganancia bruta</t>
  </si>
  <si>
    <t>Costos de mercancia vendida y pago de servicios</t>
  </si>
  <si>
    <t>Renta</t>
  </si>
  <si>
    <t>Agua</t>
  </si>
  <si>
    <t xml:space="preserve">Luz </t>
  </si>
  <si>
    <t>Publicidad</t>
  </si>
  <si>
    <t>Ventas netas en establecimiento</t>
  </si>
  <si>
    <t>Comision por pago con tarjeta bancaria</t>
  </si>
  <si>
    <t>Convenios con empresar para uso de marca</t>
  </si>
  <si>
    <t>Internet</t>
  </si>
  <si>
    <t>Maquinaria</t>
  </si>
  <si>
    <t>PROYECCIÓN FINANCIERA DE COFFE-BOT SA DE CV</t>
  </si>
  <si>
    <t>FINAL DE AÑO</t>
  </si>
  <si>
    <t xml:space="preserve">GANANCIA </t>
  </si>
  <si>
    <t>PERDIDA POR INVERSION</t>
  </si>
  <si>
    <t>Gastos Pendientes</t>
  </si>
  <si>
    <t>compra de suministros para la venta</t>
  </si>
  <si>
    <t>gastos de empleados</t>
  </si>
  <si>
    <t xml:space="preserve">pretamo para emprender </t>
  </si>
  <si>
    <t>resultado de compra de suministro</t>
  </si>
  <si>
    <t>resultado de gastos de empleados</t>
  </si>
  <si>
    <t>Equipo y mobilario</t>
  </si>
  <si>
    <t>Suministro de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</si>
</sst>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_-* #,##0.00\ &quot;€&quot;_-;\-* #,##0.00\ &quot;€&quot;_-;_-* &quot;-&quot;??\ &quot;€&quot;_-;_-@_-"/>
    <numFmt numFmtId="165" formatCode="[$$-80A]#,##0.00"/>
    <numFmt numFmtId="166" formatCode="_-* #,##0.00\ _€_-;\-* #,##0.00\ _€_-;_-* &quot;-&quot;??\ _€_-;_-@_-"/>
    <numFmt numFmtId="167" formatCode="_-[$$-80A]* #,##0.00_-;\-[$$-80A]* #,##0.00_-;_-[$$-80A]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1" applyFill="1"/>
    <xf numFmtId="44" fontId="2" fillId="2" borderId="1" xfId="1" applyNumberFormat="1" applyFill="1"/>
    <xf numFmtId="165" fontId="2" fillId="2" borderId="1" xfId="1" applyNumberFormat="1" applyFill="1"/>
    <xf numFmtId="166" fontId="2" fillId="2" borderId="1" xfId="1" applyNumberFormat="1" applyFill="1"/>
    <xf numFmtId="0" fontId="2" fillId="2" borderId="1" xfId="1" applyFill="1" applyAlignment="1">
      <alignment wrapText="1"/>
    </xf>
    <xf numFmtId="0" fontId="2" fillId="0" borderId="1" xfId="1"/>
    <xf numFmtId="167" fontId="0" fillId="0" borderId="0" xfId="2" applyNumberFormat="1" applyFont="1"/>
    <xf numFmtId="167" fontId="0" fillId="0" borderId="0" xfId="0" applyNumberFormat="1"/>
    <xf numFmtId="0" fontId="2" fillId="2" borderId="1" xfId="1" applyFill="1" applyAlignment="1">
      <alignment horizontal="center"/>
    </xf>
    <xf numFmtId="0" fontId="2" fillId="2" borderId="1" xfId="1" applyFill="1" applyAlignment="1">
      <alignment horizontal="center" vertical="center"/>
    </xf>
    <xf numFmtId="0" fontId="2" fillId="2" borderId="1" xfId="1" applyFill="1" applyAlignment="1">
      <alignment horizontal="center"/>
    </xf>
    <xf numFmtId="0" fontId="0" fillId="0" borderId="0" xfId="0" applyAlignment="1">
      <alignment horizontal="center"/>
    </xf>
    <xf numFmtId="0" fontId="2" fillId="2" borderId="2" xfId="1" applyFill="1" applyBorder="1" applyAlignment="1">
      <alignment horizontal="center"/>
    </xf>
  </cellXfs>
  <cellStyles count="3">
    <cellStyle name="Moneda" xfId="2" builtinId="4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3A3B-9B2C-445B-8CDA-E0AE27A94235}">
  <sheetPr>
    <pageSetUpPr fitToPage="1"/>
  </sheetPr>
  <dimension ref="A1:P34"/>
  <sheetViews>
    <sheetView tabSelected="1" topLeftCell="A9" zoomScale="70" zoomScaleNormal="70" workbookViewId="0">
      <selection activeCell="D18" sqref="D18"/>
    </sheetView>
  </sheetViews>
  <sheetFormatPr baseColWidth="10" defaultRowHeight="15" x14ac:dyDescent="0.25"/>
  <cols>
    <col min="3" max="3" width="21.42578125" customWidth="1"/>
    <col min="4" max="4" width="16.140625" bestFit="1" customWidth="1"/>
    <col min="5" max="5" width="14.28515625" bestFit="1" customWidth="1"/>
    <col min="6" max="6" width="16.7109375" customWidth="1"/>
    <col min="7" max="7" width="16.85546875" customWidth="1"/>
    <col min="8" max="9" width="14.28515625" bestFit="1" customWidth="1"/>
    <col min="10" max="10" width="16" customWidth="1"/>
    <col min="11" max="11" width="14.28515625" bestFit="1" customWidth="1"/>
    <col min="12" max="12" width="15.5703125" customWidth="1"/>
    <col min="13" max="14" width="14.28515625" bestFit="1" customWidth="1"/>
    <col min="15" max="16" width="17.5703125" customWidth="1"/>
  </cols>
  <sheetData>
    <row r="1" spans="1:16" ht="15.75" thickBot="1" x14ac:dyDescent="0.3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6.5" thickTop="1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8.75" thickTop="1" thickBot="1" x14ac:dyDescent="0.35">
      <c r="A3" s="12"/>
      <c r="B3" s="12"/>
      <c r="C3" s="12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</row>
    <row r="4" spans="1:16" ht="18.75" thickTop="1" thickBot="1" x14ac:dyDescent="0.35">
      <c r="A4" s="12"/>
      <c r="B4" s="12"/>
      <c r="C4" s="12"/>
      <c r="D4" s="12" t="s">
        <v>13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8.75" thickTop="1" thickBot="1" x14ac:dyDescent="0.35">
      <c r="A5" s="12" t="s">
        <v>20</v>
      </c>
      <c r="B5" s="12"/>
      <c r="C5" s="12"/>
      <c r="D5" s="3">
        <v>80000</v>
      </c>
      <c r="E5" s="3">
        <v>75000</v>
      </c>
      <c r="F5" s="3">
        <v>82000</v>
      </c>
      <c r="G5" s="3">
        <v>82000</v>
      </c>
      <c r="H5" s="3">
        <v>73000</v>
      </c>
      <c r="I5" s="3">
        <v>81000</v>
      </c>
      <c r="J5" s="3">
        <v>98000</v>
      </c>
      <c r="K5" s="3">
        <v>84000</v>
      </c>
      <c r="L5" s="3">
        <v>76000</v>
      </c>
      <c r="M5" s="3">
        <v>75000</v>
      </c>
      <c r="N5" s="3">
        <v>81000</v>
      </c>
      <c r="O5" s="3">
        <v>88000</v>
      </c>
      <c r="P5" s="3">
        <f>SUM(D5:O5)</f>
        <v>975000</v>
      </c>
    </row>
    <row r="6" spans="1:16" ht="18.75" thickTop="1" thickBot="1" x14ac:dyDescent="0.35">
      <c r="A6" s="12" t="s">
        <v>21</v>
      </c>
      <c r="B6" s="12"/>
      <c r="C6" s="12"/>
      <c r="D6" s="3">
        <v>10000</v>
      </c>
      <c r="E6" s="3">
        <v>9000</v>
      </c>
      <c r="F6" s="3">
        <v>8000</v>
      </c>
      <c r="G6" s="3">
        <v>7200</v>
      </c>
      <c r="H6" s="3">
        <v>8000</v>
      </c>
      <c r="I6" s="3">
        <v>7000</v>
      </c>
      <c r="J6" s="3">
        <v>3000</v>
      </c>
      <c r="K6" s="3">
        <v>5000</v>
      </c>
      <c r="L6" s="3">
        <v>8400</v>
      </c>
      <c r="M6" s="3">
        <v>9300</v>
      </c>
      <c r="N6" s="3">
        <v>10000</v>
      </c>
      <c r="O6" s="3">
        <v>10000</v>
      </c>
      <c r="P6" s="3">
        <f t="shared" ref="P6:P8" si="0">SUM(D6:O6)</f>
        <v>94900</v>
      </c>
    </row>
    <row r="7" spans="1:16" ht="18.75" thickTop="1" thickBot="1" x14ac:dyDescent="0.35">
      <c r="A7" s="12" t="s">
        <v>22</v>
      </c>
      <c r="B7" s="12"/>
      <c r="C7" s="12"/>
      <c r="D7" s="3">
        <v>5000</v>
      </c>
      <c r="E7" s="3">
        <v>4000</v>
      </c>
      <c r="F7" s="3">
        <v>4500</v>
      </c>
      <c r="G7" s="3">
        <v>4200</v>
      </c>
      <c r="H7" s="3">
        <v>5000</v>
      </c>
      <c r="I7" s="3">
        <v>5000</v>
      </c>
      <c r="J7" s="3">
        <v>5000</v>
      </c>
      <c r="K7" s="3">
        <v>5000</v>
      </c>
      <c r="L7" s="3">
        <v>3000</v>
      </c>
      <c r="M7" s="3">
        <v>4000</v>
      </c>
      <c r="N7" s="3">
        <v>6000</v>
      </c>
      <c r="O7" s="3">
        <v>6000</v>
      </c>
      <c r="P7" s="3">
        <f t="shared" si="0"/>
        <v>56700</v>
      </c>
    </row>
    <row r="8" spans="1:16" ht="18.75" thickTop="1" thickBot="1" x14ac:dyDescent="0.35">
      <c r="A8" s="12" t="s">
        <v>12</v>
      </c>
      <c r="B8" s="12"/>
      <c r="C8" s="12"/>
      <c r="D8" s="3">
        <f>SUM(D5:D7)</f>
        <v>95000</v>
      </c>
      <c r="E8" s="3">
        <f t="shared" ref="E8:P8" si="1">SUM(E5:E7)</f>
        <v>88000</v>
      </c>
      <c r="F8" s="3">
        <f t="shared" si="1"/>
        <v>94500</v>
      </c>
      <c r="G8" s="3">
        <f t="shared" si="1"/>
        <v>93400</v>
      </c>
      <c r="H8" s="3">
        <f t="shared" si="1"/>
        <v>86000</v>
      </c>
      <c r="I8" s="3">
        <f t="shared" si="1"/>
        <v>93000</v>
      </c>
      <c r="J8" s="3">
        <f t="shared" si="1"/>
        <v>106000</v>
      </c>
      <c r="K8" s="3">
        <f t="shared" si="1"/>
        <v>94000</v>
      </c>
      <c r="L8" s="3">
        <f t="shared" si="1"/>
        <v>87400</v>
      </c>
      <c r="M8" s="3">
        <f t="shared" si="1"/>
        <v>88300</v>
      </c>
      <c r="N8" s="3">
        <f t="shared" si="1"/>
        <v>97000</v>
      </c>
      <c r="O8" s="3">
        <f t="shared" si="1"/>
        <v>104000</v>
      </c>
      <c r="P8" s="3">
        <f t="shared" si="0"/>
        <v>1126600</v>
      </c>
    </row>
    <row r="9" spans="1:16" ht="18.75" thickTop="1" thickBot="1" x14ac:dyDescent="0.35">
      <c r="A9" s="12"/>
      <c r="B9" s="12"/>
      <c r="C9" s="1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8.75" thickTop="1" thickBot="1" x14ac:dyDescent="0.35">
      <c r="A10" s="12"/>
      <c r="B10" s="12"/>
      <c r="C10" s="12"/>
      <c r="D10" s="12" t="s">
        <v>15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8.75" thickTop="1" thickBot="1" x14ac:dyDescent="0.35">
      <c r="A11" s="12"/>
      <c r="B11" s="12"/>
      <c r="C11" s="1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8.75" thickTop="1" thickBot="1" x14ac:dyDescent="0.35">
      <c r="A12" s="12" t="s">
        <v>24</v>
      </c>
      <c r="B12" s="12"/>
      <c r="C12" s="12"/>
      <c r="D12" s="4">
        <v>400000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f>SUM(D12:O12)</f>
        <v>400000</v>
      </c>
    </row>
    <row r="13" spans="1:16" ht="18.75" thickTop="1" thickBot="1" x14ac:dyDescent="0.35">
      <c r="A13" s="12" t="s">
        <v>23</v>
      </c>
      <c r="B13" s="12"/>
      <c r="C13" s="12"/>
      <c r="D13" s="4">
        <v>5000</v>
      </c>
      <c r="E13" s="4">
        <v>5000</v>
      </c>
      <c r="F13" s="4">
        <v>5000</v>
      </c>
      <c r="G13" s="4">
        <v>5000</v>
      </c>
      <c r="H13" s="4">
        <v>5000</v>
      </c>
      <c r="I13" s="4">
        <v>5000</v>
      </c>
      <c r="J13" s="4">
        <v>5000</v>
      </c>
      <c r="K13" s="4">
        <v>5000</v>
      </c>
      <c r="L13" s="4">
        <v>5000</v>
      </c>
      <c r="M13" s="4">
        <v>5000</v>
      </c>
      <c r="N13" s="4">
        <v>5000</v>
      </c>
      <c r="O13" s="4">
        <v>5000</v>
      </c>
      <c r="P13" s="4">
        <f t="shared" ref="P13:P20" si="2">SUM(D13:O13)</f>
        <v>60000</v>
      </c>
    </row>
    <row r="14" spans="1:16" ht="18.75" thickTop="1" thickBot="1" x14ac:dyDescent="0.35">
      <c r="A14" s="12" t="s">
        <v>16</v>
      </c>
      <c r="B14" s="12"/>
      <c r="C14" s="12"/>
      <c r="D14" s="4">
        <v>15000</v>
      </c>
      <c r="E14" s="4">
        <v>15000</v>
      </c>
      <c r="F14" s="4">
        <v>15000</v>
      </c>
      <c r="G14" s="4">
        <v>15000</v>
      </c>
      <c r="H14" s="4">
        <v>15000</v>
      </c>
      <c r="I14" s="4">
        <v>15000</v>
      </c>
      <c r="J14" s="4">
        <v>15000</v>
      </c>
      <c r="K14" s="4">
        <v>15000</v>
      </c>
      <c r="L14" s="4">
        <v>15000</v>
      </c>
      <c r="M14" s="4">
        <v>15000</v>
      </c>
      <c r="N14" s="4">
        <v>15000</v>
      </c>
      <c r="O14" s="4">
        <v>15000</v>
      </c>
      <c r="P14" s="4">
        <f t="shared" si="2"/>
        <v>180000</v>
      </c>
    </row>
    <row r="15" spans="1:16" ht="18.75" thickTop="1" thickBot="1" x14ac:dyDescent="0.35">
      <c r="A15" s="12" t="s">
        <v>17</v>
      </c>
      <c r="B15" s="12"/>
      <c r="C15" s="12"/>
      <c r="D15" s="4"/>
      <c r="E15" s="2"/>
      <c r="F15" s="4">
        <v>3000</v>
      </c>
      <c r="G15" s="4"/>
      <c r="H15" s="4"/>
      <c r="I15" s="4">
        <v>3000</v>
      </c>
      <c r="J15" s="4"/>
      <c r="K15" s="4"/>
      <c r="L15" s="4">
        <v>3000</v>
      </c>
      <c r="M15" s="4"/>
      <c r="N15" s="4"/>
      <c r="O15" s="4">
        <v>3000</v>
      </c>
      <c r="P15" s="4">
        <f t="shared" si="2"/>
        <v>12000</v>
      </c>
    </row>
    <row r="16" spans="1:16" ht="18.75" thickTop="1" thickBot="1" x14ac:dyDescent="0.35">
      <c r="A16" s="12" t="s">
        <v>18</v>
      </c>
      <c r="B16" s="12"/>
      <c r="C16" s="12"/>
      <c r="D16" s="2"/>
      <c r="E16" s="2"/>
      <c r="F16" s="4">
        <v>10000</v>
      </c>
      <c r="G16" s="4"/>
      <c r="H16" s="4"/>
      <c r="I16" s="4">
        <v>10000</v>
      </c>
      <c r="J16" s="4"/>
      <c r="K16" s="4"/>
      <c r="L16" s="4">
        <v>10000</v>
      </c>
      <c r="M16" s="4"/>
      <c r="N16" s="4"/>
      <c r="O16" s="4">
        <v>10000</v>
      </c>
      <c r="P16" s="4">
        <f t="shared" si="2"/>
        <v>40000</v>
      </c>
    </row>
    <row r="17" spans="1:16" ht="18.75" thickTop="1" thickBot="1" x14ac:dyDescent="0.35">
      <c r="A17" s="12" t="s">
        <v>19</v>
      </c>
      <c r="B17" s="12"/>
      <c r="C17" s="12"/>
      <c r="D17" s="4">
        <v>1500</v>
      </c>
      <c r="E17" s="4">
        <v>1500</v>
      </c>
      <c r="F17" s="4">
        <v>1500</v>
      </c>
      <c r="G17" s="4">
        <v>1500</v>
      </c>
      <c r="H17" s="4">
        <v>1500</v>
      </c>
      <c r="I17" s="4">
        <v>1500</v>
      </c>
      <c r="J17" s="4">
        <v>1500</v>
      </c>
      <c r="K17" s="4">
        <v>1500</v>
      </c>
      <c r="L17" s="4">
        <v>1500</v>
      </c>
      <c r="M17" s="4">
        <v>1500</v>
      </c>
      <c r="N17" s="4">
        <v>1500</v>
      </c>
      <c r="O17" s="4">
        <v>1500</v>
      </c>
      <c r="P17" s="4">
        <f t="shared" si="2"/>
        <v>18000</v>
      </c>
    </row>
    <row r="18" spans="1:16" ht="18.75" thickTop="1" thickBot="1" x14ac:dyDescent="0.35">
      <c r="A18" s="10"/>
      <c r="B18" s="14" t="s">
        <v>35</v>
      </c>
      <c r="C18" s="14"/>
      <c r="D18" s="4">
        <v>150000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f t="shared" si="2"/>
        <v>150000</v>
      </c>
    </row>
    <row r="19" spans="1:16" ht="18.75" thickTop="1" thickBot="1" x14ac:dyDescent="0.35">
      <c r="A19" s="10"/>
      <c r="B19" s="14" t="s">
        <v>36</v>
      </c>
      <c r="C19" s="14"/>
      <c r="D19" s="4">
        <v>5000</v>
      </c>
      <c r="E19" s="4">
        <v>5000</v>
      </c>
      <c r="F19" s="4">
        <v>5000</v>
      </c>
      <c r="G19" s="4">
        <v>5000</v>
      </c>
      <c r="H19" s="4">
        <v>5000</v>
      </c>
      <c r="I19" s="4">
        <v>5000</v>
      </c>
      <c r="J19" s="4">
        <v>5000</v>
      </c>
      <c r="K19" s="4">
        <v>5000</v>
      </c>
      <c r="L19" s="4">
        <v>5000</v>
      </c>
      <c r="M19" s="4">
        <v>5000</v>
      </c>
      <c r="N19" s="4">
        <v>5000</v>
      </c>
      <c r="O19" s="4">
        <v>5000</v>
      </c>
      <c r="P19" s="4">
        <f t="shared" si="2"/>
        <v>60000</v>
      </c>
    </row>
    <row r="20" spans="1:16" ht="18.75" thickTop="1" thickBot="1" x14ac:dyDescent="0.35">
      <c r="A20" s="12" t="s">
        <v>12</v>
      </c>
      <c r="B20" s="12"/>
      <c r="C20" s="12"/>
      <c r="D20" s="4">
        <f>SUM(D12:D19)</f>
        <v>576500</v>
      </c>
      <c r="E20" s="4">
        <f>SUM(E12:E19)</f>
        <v>26500</v>
      </c>
      <c r="F20" s="4">
        <f>SUM(F12:F19)</f>
        <v>39500</v>
      </c>
      <c r="G20" s="4">
        <f>SUM(G12:G19)</f>
        <v>26500</v>
      </c>
      <c r="H20" s="4">
        <f>SUM(H12:H19)</f>
        <v>26500</v>
      </c>
      <c r="I20" s="4">
        <f>SUM(I12:I19)</f>
        <v>39500</v>
      </c>
      <c r="J20" s="4">
        <f>SUM(J12:J19)</f>
        <v>26500</v>
      </c>
      <c r="K20" s="4">
        <f>SUM(K12:K19)</f>
        <v>26500</v>
      </c>
      <c r="L20" s="4">
        <f>SUM(L12:L19)</f>
        <v>39500</v>
      </c>
      <c r="M20" s="4">
        <f>SUM(M12:M19)</f>
        <v>26500</v>
      </c>
      <c r="N20" s="4">
        <f>SUM(N12:N19)</f>
        <v>26500</v>
      </c>
      <c r="O20" s="4">
        <f>SUM(O12:O19)</f>
        <v>39500</v>
      </c>
      <c r="P20" s="4">
        <f t="shared" si="2"/>
        <v>920000</v>
      </c>
    </row>
    <row r="21" spans="1:16" ht="18.75" thickTop="1" thickBot="1" x14ac:dyDescent="0.35">
      <c r="A21" s="14"/>
      <c r="B21" s="14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8.75" thickTop="1" thickBot="1" x14ac:dyDescent="0.35">
      <c r="A22" s="12"/>
      <c r="B22" s="12"/>
      <c r="C22" s="12"/>
      <c r="D22" s="12" t="s">
        <v>14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18.75" thickTop="1" thickBot="1" x14ac:dyDescent="0.35">
      <c r="A23" s="12" t="s">
        <v>12</v>
      </c>
      <c r="B23" s="12"/>
      <c r="C23" s="12"/>
      <c r="D23" s="5">
        <f>D8-D20</f>
        <v>-481500</v>
      </c>
      <c r="E23" s="5">
        <f t="shared" ref="E23:P23" si="3">E8-E20</f>
        <v>61500</v>
      </c>
      <c r="F23" s="5">
        <f t="shared" si="3"/>
        <v>55000</v>
      </c>
      <c r="G23" s="5">
        <f t="shared" si="3"/>
        <v>66900</v>
      </c>
      <c r="H23" s="5">
        <f t="shared" si="3"/>
        <v>59500</v>
      </c>
      <c r="I23" s="5">
        <f t="shared" si="3"/>
        <v>53500</v>
      </c>
      <c r="J23" s="5">
        <f t="shared" si="3"/>
        <v>79500</v>
      </c>
      <c r="K23" s="5">
        <f t="shared" si="3"/>
        <v>67500</v>
      </c>
      <c r="L23" s="5">
        <f t="shared" si="3"/>
        <v>47900</v>
      </c>
      <c r="M23" s="5">
        <f t="shared" si="3"/>
        <v>61800</v>
      </c>
      <c r="N23" s="5">
        <f t="shared" si="3"/>
        <v>70500</v>
      </c>
      <c r="O23" s="5">
        <f t="shared" ref="O23" si="4">O8-O20</f>
        <v>64500</v>
      </c>
      <c r="P23" s="5">
        <f t="shared" si="3"/>
        <v>206600</v>
      </c>
    </row>
    <row r="24" spans="1:16" ht="18.75" thickTop="1" thickBot="1" x14ac:dyDescent="0.35">
      <c r="A24" s="12"/>
      <c r="B24" s="12"/>
      <c r="C24" s="1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2.75" customHeight="1" thickTop="1" thickBot="1" x14ac:dyDescent="0.35">
      <c r="A25" s="14"/>
      <c r="B25" s="14"/>
      <c r="C25" s="14"/>
      <c r="D25" s="2"/>
      <c r="E25" s="2"/>
      <c r="F25" s="2"/>
      <c r="G25" s="2"/>
      <c r="H25" s="2"/>
      <c r="I25" s="2" t="s">
        <v>27</v>
      </c>
      <c r="J25" s="6" t="s">
        <v>28</v>
      </c>
      <c r="K25" s="2" t="s">
        <v>26</v>
      </c>
      <c r="L25" s="2"/>
      <c r="M25" s="2"/>
      <c r="N25" s="2"/>
      <c r="O25" s="2"/>
      <c r="P25" s="2"/>
    </row>
    <row r="26" spans="1:16" ht="18.75" thickTop="1" thickBot="1" x14ac:dyDescent="0.35">
      <c r="A26" s="7"/>
      <c r="B26" s="7"/>
      <c r="C26" s="7"/>
      <c r="D26" s="2"/>
      <c r="E26" s="7"/>
      <c r="F26" s="4"/>
      <c r="G26" s="2"/>
      <c r="H26" s="2"/>
      <c r="I26" s="4">
        <f>+E23+F23+G23+H23+I23+J23+K23+L23+M23+N23+O23</f>
        <v>688100</v>
      </c>
      <c r="J26" s="4">
        <f>+D23</f>
        <v>-481500</v>
      </c>
      <c r="K26" s="4">
        <f>+I26+J26</f>
        <v>206600</v>
      </c>
      <c r="L26" s="2"/>
      <c r="M26" s="2"/>
      <c r="N26" s="2"/>
      <c r="O26" s="2"/>
      <c r="P26" s="2"/>
    </row>
    <row r="27" spans="1:16" ht="15.75" thickTop="1" x14ac:dyDescent="0.25">
      <c r="A27" s="13"/>
      <c r="B27" s="13"/>
      <c r="C27" s="13"/>
    </row>
    <row r="29" spans="1:16" x14ac:dyDescent="0.25">
      <c r="B29" s="1" t="s">
        <v>29</v>
      </c>
    </row>
    <row r="30" spans="1:16" x14ac:dyDescent="0.25">
      <c r="B30" s="1" t="s">
        <v>30</v>
      </c>
      <c r="D30" s="8">
        <v>75000</v>
      </c>
      <c r="E30" s="8">
        <v>75000</v>
      </c>
      <c r="F30" s="8">
        <v>75000</v>
      </c>
      <c r="G30" s="8">
        <v>75000</v>
      </c>
      <c r="H30" s="8">
        <v>75000</v>
      </c>
      <c r="I30" s="8">
        <v>75000</v>
      </c>
      <c r="J30" s="8">
        <v>75000</v>
      </c>
      <c r="K30" s="8">
        <v>75000</v>
      </c>
      <c r="L30" s="8">
        <v>75000</v>
      </c>
      <c r="M30" s="8">
        <v>75000</v>
      </c>
      <c r="N30" s="8">
        <v>75000</v>
      </c>
      <c r="O30" s="8">
        <v>75000</v>
      </c>
      <c r="P30" s="8">
        <v>75000</v>
      </c>
    </row>
    <row r="31" spans="1:16" x14ac:dyDescent="0.25">
      <c r="B31" s="1" t="s">
        <v>31</v>
      </c>
      <c r="D31" s="8">
        <v>5200</v>
      </c>
      <c r="E31" s="8">
        <v>5200</v>
      </c>
      <c r="F31" s="8">
        <v>5200</v>
      </c>
      <c r="G31" s="8">
        <v>5200</v>
      </c>
      <c r="H31" s="8">
        <v>5200</v>
      </c>
      <c r="I31" s="8">
        <v>5200</v>
      </c>
      <c r="J31" s="8">
        <v>5200</v>
      </c>
      <c r="K31" s="8">
        <v>5200</v>
      </c>
      <c r="L31" s="8">
        <v>5200</v>
      </c>
      <c r="M31" s="8">
        <v>5200</v>
      </c>
      <c r="N31" s="8">
        <v>5200</v>
      </c>
      <c r="O31" s="8">
        <v>5200</v>
      </c>
      <c r="P31" s="8">
        <v>5200</v>
      </c>
    </row>
    <row r="32" spans="1:16" x14ac:dyDescent="0.25">
      <c r="B32" s="1" t="s">
        <v>32</v>
      </c>
      <c r="D32" s="9">
        <v>500000</v>
      </c>
    </row>
    <row r="33" spans="9:12" x14ac:dyDescent="0.25">
      <c r="I33" t="s">
        <v>33</v>
      </c>
      <c r="L33" s="9">
        <f>+D30+F2+F30+G30+H30+I30+J30+K30+L30+M30+N30+P30</f>
        <v>825000</v>
      </c>
    </row>
    <row r="34" spans="9:12" x14ac:dyDescent="0.25">
      <c r="I34" t="s">
        <v>34</v>
      </c>
      <c r="L34" s="9">
        <f>SUM(D31:P31)</f>
        <v>67600</v>
      </c>
    </row>
  </sheetData>
  <mergeCells count="28">
    <mergeCell ref="A3:C3"/>
    <mergeCell ref="A5:C5"/>
    <mergeCell ref="A6:C6"/>
    <mergeCell ref="A7:C7"/>
    <mergeCell ref="A8:C8"/>
    <mergeCell ref="A24:C24"/>
    <mergeCell ref="A25:C25"/>
    <mergeCell ref="A23:C23"/>
    <mergeCell ref="A27:C27"/>
    <mergeCell ref="A9:C9"/>
    <mergeCell ref="B18:C18"/>
    <mergeCell ref="B19:C19"/>
    <mergeCell ref="A1:P2"/>
    <mergeCell ref="A4:C4"/>
    <mergeCell ref="D4:P4"/>
    <mergeCell ref="D10:P10"/>
    <mergeCell ref="D22:P22"/>
    <mergeCell ref="A13:C13"/>
    <mergeCell ref="A15:C15"/>
    <mergeCell ref="A16:C16"/>
    <mergeCell ref="A17:C17"/>
    <mergeCell ref="A22:C22"/>
    <mergeCell ref="A10:C10"/>
    <mergeCell ref="A11:C11"/>
    <mergeCell ref="A12:C12"/>
    <mergeCell ref="A14:C14"/>
    <mergeCell ref="A20:C20"/>
    <mergeCell ref="A21:C21"/>
  </mergeCells>
  <phoneticPr fontId="1" type="noConversion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Aldair Martinez</dc:creator>
  <cp:lastModifiedBy>Ariel Plata</cp:lastModifiedBy>
  <cp:lastPrinted>2023-04-27T16:52:57Z</cp:lastPrinted>
  <dcterms:created xsi:type="dcterms:W3CDTF">2023-04-27T15:02:04Z</dcterms:created>
  <dcterms:modified xsi:type="dcterms:W3CDTF">2023-05-24T05:57:21Z</dcterms:modified>
</cp:coreProperties>
</file>